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D2E6BF9-8EB9-4AFE-B778-6ECE4CE3C02D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E23" i="1" l="1"/>
  <c r="F23" i="1"/>
  <c r="G10" i="3"/>
  <c r="F10" i="3"/>
  <c r="F11" i="3" s="1"/>
  <c r="E10" i="3"/>
  <c r="E11" i="3" s="1"/>
  <c r="D10" i="3"/>
  <c r="G21" i="4"/>
  <c r="F21" i="4"/>
  <c r="E21" i="4"/>
  <c r="D21" i="4"/>
  <c r="E22" i="4" l="1"/>
  <c r="F22" i="4"/>
  <c r="G25" i="8"/>
  <c r="F25" i="8"/>
  <c r="E25" i="8"/>
  <c r="D25" i="8"/>
  <c r="F8" i="9" l="1"/>
  <c r="E8" i="9"/>
  <c r="D8" i="9"/>
  <c r="G9" i="10"/>
  <c r="F9" i="10"/>
  <c r="E9" i="10"/>
  <c r="D9" i="10"/>
  <c r="G20" i="9"/>
  <c r="G27" i="9"/>
  <c r="F27" i="9"/>
  <c r="E27" i="9"/>
  <c r="D27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7" i="3"/>
  <c r="E27" i="3"/>
  <c r="D27" i="3"/>
  <c r="D19" i="2"/>
  <c r="E19" i="2"/>
  <c r="F19" i="2"/>
  <c r="G19" i="2"/>
  <c r="D27" i="7"/>
  <c r="E27" i="7"/>
  <c r="F27" i="7"/>
  <c r="G27" i="7"/>
  <c r="E10" i="1" l="1"/>
  <c r="G21" i="6"/>
  <c r="F21" i="6"/>
  <c r="E21" i="6"/>
  <c r="D21" i="6"/>
  <c r="G27" i="3"/>
  <c r="D28" i="6" l="1"/>
  <c r="D32" i="6" s="1"/>
  <c r="E22" i="6"/>
  <c r="E28" i="6" s="1"/>
  <c r="E32" i="6" s="1"/>
  <c r="E43" i="6" s="1"/>
  <c r="D21" i="10"/>
  <c r="E21" i="10"/>
  <c r="F21" i="10"/>
  <c r="G21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D29" i="8" s="1"/>
  <c r="G7" i="8"/>
  <c r="F7" i="8"/>
  <c r="E7" i="8"/>
  <c r="D7" i="8"/>
  <c r="G20" i="7"/>
  <c r="F20" i="7"/>
  <c r="E20" i="7"/>
  <c r="D20" i="7"/>
  <c r="G27" i="5"/>
  <c r="F27" i="5"/>
  <c r="E27" i="5"/>
  <c r="D27" i="5"/>
  <c r="G20" i="5"/>
  <c r="F20" i="5"/>
  <c r="E20" i="5"/>
  <c r="D20" i="5"/>
  <c r="G28" i="4"/>
  <c r="G32" i="4" s="1"/>
  <c r="F28" i="4"/>
  <c r="F32" i="4" s="1"/>
  <c r="E28" i="4"/>
  <c r="E32" i="4" s="1"/>
  <c r="D28" i="4"/>
  <c r="D32" i="4" s="1"/>
  <c r="G26" i="2"/>
  <c r="F26" i="2"/>
  <c r="E26" i="2"/>
  <c r="D26" i="2"/>
  <c r="G7" i="2"/>
  <c r="F7" i="2"/>
  <c r="E7" i="2"/>
  <c r="D7" i="2"/>
  <c r="G24" i="4" l="1"/>
  <c r="G23" i="4"/>
  <c r="D32" i="10"/>
  <c r="F29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29" i="8"/>
  <c r="E39" i="8" s="1"/>
  <c r="G29" i="8"/>
  <c r="E22" i="10"/>
  <c r="F29" i="8"/>
  <c r="F39" i="8" s="1"/>
  <c r="E26" i="8"/>
  <c r="D39" i="8"/>
  <c r="E19" i="8"/>
  <c r="D31" i="7"/>
  <c r="D41" i="7" s="1"/>
  <c r="E29" i="6"/>
  <c r="E31" i="5"/>
  <c r="E42" i="5" s="1"/>
  <c r="D31" i="5"/>
  <c r="D42" i="5" s="1"/>
  <c r="F31" i="5"/>
  <c r="F42" i="5" s="1"/>
  <c r="E41" i="4"/>
  <c r="E29" i="4"/>
  <c r="F41" i="4"/>
  <c r="E29" i="10"/>
  <c r="F30" i="2"/>
  <c r="F43" i="2" s="1"/>
  <c r="F20" i="2"/>
  <c r="E21" i="15"/>
  <c r="E26" i="15" s="1"/>
  <c r="F21" i="15"/>
  <c r="F26" i="15" s="1"/>
  <c r="D32" i="15"/>
  <c r="D34" i="15" s="1"/>
  <c r="E36" i="15" s="1"/>
  <c r="E21" i="9"/>
  <c r="E28" i="9" s="1"/>
  <c r="F21" i="9"/>
  <c r="F28" i="9" s="1"/>
  <c r="F26" i="8"/>
  <c r="F19" i="8"/>
  <c r="E28" i="7"/>
  <c r="G31" i="7"/>
  <c r="E31" i="7"/>
  <c r="E41" i="7" s="1"/>
  <c r="E21" i="7"/>
  <c r="F21" i="7"/>
  <c r="D43" i="6"/>
  <c r="F22" i="6"/>
  <c r="F28" i="6" s="1"/>
  <c r="F32" i="6" s="1"/>
  <c r="F43" i="6" s="1"/>
  <c r="E28" i="5"/>
  <c r="F28" i="5"/>
  <c r="G31" i="5"/>
  <c r="E21" i="5"/>
  <c r="F21" i="5"/>
  <c r="F29" i="4"/>
  <c r="D41" i="4"/>
  <c r="E28" i="3"/>
  <c r="F28" i="3"/>
  <c r="E27" i="2"/>
  <c r="F27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5" i="5"/>
  <c r="G11" i="5"/>
  <c r="G10" i="5"/>
  <c r="G30" i="7"/>
  <c r="G29" i="7"/>
  <c r="G10" i="7"/>
  <c r="G9" i="7"/>
  <c r="G11" i="4"/>
  <c r="G10" i="4"/>
  <c r="G33" i="8"/>
  <c r="G28" i="8"/>
  <c r="G27" i="8"/>
  <c r="G20" i="8"/>
  <c r="G21" i="8"/>
  <c r="G9" i="8"/>
  <c r="G10" i="8"/>
  <c r="G22" i="7"/>
  <c r="G23" i="7"/>
  <c r="G29" i="5"/>
  <c r="G30" i="5"/>
  <c r="G22" i="5"/>
  <c r="G23" i="5"/>
  <c r="G30" i="4"/>
  <c r="G31" i="4"/>
  <c r="G28" i="2"/>
  <c r="G29" i="2"/>
  <c r="G10" i="2"/>
  <c r="G9" i="2"/>
  <c r="G22" i="2"/>
  <c r="G21" i="2"/>
  <c r="G35" i="7"/>
  <c r="G35" i="4"/>
  <c r="D40" i="8"/>
  <c r="D41" i="8" s="1"/>
  <c r="F32" i="2"/>
  <c r="D43" i="5"/>
  <c r="D44" i="5" s="1"/>
  <c r="E31" i="8"/>
  <c r="F31" i="8"/>
  <c r="F33" i="5"/>
  <c r="G37" i="4"/>
  <c r="G35" i="8"/>
  <c r="G37" i="7"/>
  <c r="F29" i="6"/>
  <c r="D44" i="6"/>
  <c r="D45" i="6" s="1"/>
  <c r="E33" i="5"/>
  <c r="G37" i="5"/>
  <c r="D42" i="4"/>
  <c r="D43" i="4" s="1"/>
  <c r="E34" i="6"/>
  <c r="F34" i="4"/>
  <c r="F36" i="15"/>
  <c r="D36" i="15"/>
  <c r="E33" i="7"/>
  <c r="F34" i="6"/>
  <c r="E34" i="4"/>
  <c r="E32" i="2"/>
  <c r="E43" i="2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30" i="1"/>
  <c r="F33" i="1"/>
  <c r="E30" i="1"/>
  <c r="E65" i="14" l="1"/>
  <c r="F65" i="14"/>
  <c r="G32" i="1"/>
  <c r="G12" i="1"/>
  <c r="G31" i="1"/>
  <c r="G11" i="1"/>
  <c r="G24" i="1"/>
  <c r="G25" i="1"/>
  <c r="E41" i="8"/>
  <c r="F41" i="8"/>
  <c r="E44" i="5"/>
  <c r="F44" i="5"/>
  <c r="E43" i="4"/>
  <c r="F43" i="4"/>
  <c r="F45" i="6"/>
  <c r="E45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8" i="6"/>
  <c r="G32" i="6" l="1"/>
  <c r="G12" i="6" l="1"/>
  <c r="G11" i="6"/>
  <c r="G24" i="6"/>
  <c r="G23" i="6"/>
  <c r="G30" i="6"/>
  <c r="G31" i="6"/>
  <c r="G38" i="6"/>
  <c r="G36" i="6"/>
  <c r="F28" i="7"/>
  <c r="F31" i="7"/>
  <c r="F41" i="7" s="1"/>
  <c r="D42" i="7" l="1"/>
  <c r="F43" i="7" s="1"/>
  <c r="F33" i="7"/>
  <c r="E43" i="7" l="1"/>
  <c r="D43" i="7"/>
  <c r="G31" i="9" l="1"/>
  <c r="G30" i="9" l="1"/>
  <c r="G29" i="9"/>
  <c r="G23" i="9"/>
  <c r="G22" i="9"/>
  <c r="G10" i="9"/>
  <c r="G11" i="9"/>
  <c r="G37" i="9"/>
  <c r="G35" i="9"/>
  <c r="G32" i="10"/>
  <c r="G12" i="10" l="1"/>
  <c r="G11" i="10"/>
  <c r="G31" i="10"/>
  <c r="G30" i="10"/>
  <c r="G24" i="10"/>
  <c r="G23" i="10"/>
  <c r="G37" i="10"/>
  <c r="G35" i="10"/>
  <c r="D41" i="10"/>
  <c r="E10" i="10"/>
  <c r="E32" i="10"/>
  <c r="E41" i="10" s="1"/>
  <c r="F10" i="10"/>
  <c r="F32" i="10"/>
  <c r="F34" i="10" l="1"/>
  <c r="E34" i="10"/>
  <c r="F41" i="10"/>
  <c r="D42" i="10" s="1"/>
  <c r="D43" i="10" s="1"/>
  <c r="E43" i="10" l="1"/>
  <c r="F43" i="10"/>
  <c r="D31" i="9"/>
  <c r="D41" i="9" s="1"/>
  <c r="E9" i="9"/>
  <c r="E31" i="9"/>
  <c r="F9" i="9"/>
  <c r="F31" i="9"/>
  <c r="F41" i="9" s="1"/>
  <c r="E33" i="9" l="1"/>
  <c r="E41" i="9"/>
  <c r="D42" i="9" s="1"/>
  <c r="F43" i="9" s="1"/>
  <c r="F33" i="9"/>
  <c r="E43" i="9" l="1"/>
  <c r="D43" i="9"/>
  <c r="G20" i="3"/>
  <c r="G31" i="3" s="1"/>
  <c r="D20" i="3"/>
  <c r="E20" i="3"/>
  <c r="E31" i="3" s="1"/>
  <c r="F20" i="3"/>
  <c r="F31" i="3" s="1"/>
  <c r="D31" i="3" l="1"/>
  <c r="D42" i="3" s="1"/>
  <c r="G13" i="3"/>
  <c r="G12" i="3"/>
  <c r="E42" i="3"/>
  <c r="F42" i="3"/>
  <c r="F21" i="3"/>
  <c r="E21" i="3"/>
  <c r="F33" i="3" l="1"/>
  <c r="E33" i="3"/>
  <c r="D43" i="3"/>
  <c r="D44" i="3" s="1"/>
  <c r="G29" i="3"/>
  <c r="G35" i="3"/>
  <c r="G30" i="3"/>
  <c r="G37" i="3"/>
  <c r="G23" i="3"/>
  <c r="G22" i="3"/>
  <c r="E44" i="3" l="1"/>
  <c r="F44" i="3"/>
</calcChain>
</file>

<file path=xl/sharedStrings.xml><?xml version="1.0" encoding="utf-8"?>
<sst xmlns="http://schemas.openxmlformats.org/spreadsheetml/2006/main" count="708" uniqueCount="147">
  <si>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</si>
  <si>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</si>
  <si>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</si>
  <si>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</si>
  <si>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</si>
  <si>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</si>
  <si>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</si>
  <si>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</si>
  <si>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</si>
  <si>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</si>
  <si>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</si>
  <si>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</si>
  <si>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</si>
  <si>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</si>
  <si>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</si>
  <si>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</si>
  <si>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</si>
  <si>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</si>
  <si>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</si>
  <si>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</si>
  <si>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</si>
  <si>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</si>
  <si>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</si>
  <si>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</si>
  <si>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</si>
  <si>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</si>
  <si>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</si>
  <si>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</si>
  <si>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</si>
  <si>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</si>
  <si>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</si>
  <si>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</si>
  <si>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</si>
  <si>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</si>
  <si>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</si>
  <si>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</si>
  <si>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</si>
  <si>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</si>
  <si>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</si>
  <si>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</si>
  <si>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</si>
  <si>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</si>
  <si>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</si>
  <si>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</si>
  <si>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</si>
  <si>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</si>
  <si>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</si>
  <si>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</si>
  <si>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</si>
  <si>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</si>
  <si>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</si>
  <si>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</si>
  <si>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</si>
  <si>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</si>
  <si>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</si>
  <si>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</si>
  <si>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</si>
  <si>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</si>
  <si>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</si>
  <si>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</si>
  <si>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</si>
  <si>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</si>
  <si>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</si>
  <si>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</si>
  <si>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</si>
  <si>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</si>
  <si>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</si>
  <si>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</si>
  <si>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</si>
  <si>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</si>
  <si>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</si>
  <si>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</si>
  <si>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</si>
  <si>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</si>
  <si>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</si>
  <si>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</si>
  <si>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</si>
  <si>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Рулет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</si>
  <si>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</si>
  <si>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</si>
  <si>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</si>
  <si>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</si>
  <si>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</si>
  <si>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</si>
  <si>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</si>
  <si>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</si>
  <si>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</si>
  <si>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</si>
  <si>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</si>
  <si>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</si>
  <si>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</si>
  <si>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</si>
  <si>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</si>
  <si>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Запеканка из творога новая с повидлом</t>
  </si>
  <si>
    <t>Чай "Школьный" с апельсином</t>
  </si>
  <si>
    <t>Бутерброд "Домашний"</t>
  </si>
  <si>
    <t>Биточек "Воздушный"</t>
  </si>
  <si>
    <t xml:space="preserve">Каша расыпчатая рисовая </t>
  </si>
  <si>
    <t>Чай "Школьный" с лимоном</t>
  </si>
  <si>
    <t>Бутерброд "Крок Мисье"</t>
  </si>
  <si>
    <t>Каша расыпчатая рисовая</t>
  </si>
  <si>
    <t>Мясное гнездо Вальдинепа</t>
  </si>
  <si>
    <t>75/50</t>
  </si>
  <si>
    <t>Творожно-фруктовая запеканка</t>
  </si>
  <si>
    <t>Гренки "Лакомка"</t>
  </si>
  <si>
    <t>Котлета "Нясвиж"</t>
  </si>
  <si>
    <t>Мясные шарики</t>
  </si>
  <si>
    <t>Каша расыпчатая гречневая</t>
  </si>
  <si>
    <t>Драчена</t>
  </si>
  <si>
    <t>Напиток "Родничок" (в-т 2)</t>
  </si>
  <si>
    <t>Бутерброд с колбасой запеченный</t>
  </si>
  <si>
    <t>Пирог</t>
  </si>
  <si>
    <t>Напиток лимонный (апельсиновый) новый</t>
  </si>
  <si>
    <t>Сок в ассортименте</t>
  </si>
  <si>
    <t>Кондитерские изделия (зефир)</t>
  </si>
  <si>
    <t>Компот из сухофруктов "Школьный" (курага)</t>
  </si>
  <si>
    <t>Чай "Школьный" с сахаром</t>
  </si>
  <si>
    <t>Кондитерские изделия (Халва)</t>
  </si>
  <si>
    <t>Вафли</t>
  </si>
  <si>
    <t>Булочка/Пирог</t>
  </si>
  <si>
    <t>Блины со сметаной</t>
  </si>
  <si>
    <t>Колбасные изделия в тесте</t>
  </si>
  <si>
    <t>Чай "Школьный с лимоном"</t>
  </si>
  <si>
    <t>Ватрушка с творогом</t>
  </si>
  <si>
    <t xml:space="preserve">Сок в ассортименте </t>
  </si>
  <si>
    <t>Чай с апельсином</t>
  </si>
  <si>
    <t>Рыба в сыре жаренная</t>
  </si>
  <si>
    <t>Кондитерские изделия (халва)</t>
  </si>
  <si>
    <t>Капуста по-домашнему</t>
  </si>
  <si>
    <t>Фрукты свежие (яблоки)</t>
  </si>
  <si>
    <t>Фрукты свежие (бананы)</t>
  </si>
  <si>
    <t>Мясо тушеное "Вкусное"</t>
  </si>
  <si>
    <t>50/25</t>
  </si>
  <si>
    <t>Фрукты свежие (апельсины)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</si>
  <si>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</si>
  <si>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</si>
  <si>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</si>
  <si>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</si>
  <si>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</si>
  <si>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 xml:space="preserve">Салат "Заря" 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</si>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</sst>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F16" sqref="F16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6.5" customHeight="1" thickBot="1" x14ac:dyDescent="0.3">
      <c r="A4" s="1"/>
      <c r="B4" s="40" t="s">
        <v>90</v>
      </c>
      <c r="C4" s="41">
        <v>50</v>
      </c>
      <c r="D4" s="27">
        <v>4.95</v>
      </c>
      <c r="E4" s="18">
        <v>8.9499999999999993</v>
      </c>
      <c r="F4" s="18">
        <v>0.8</v>
      </c>
      <c r="G4" s="18">
        <v>103.5</v>
      </c>
    </row>
    <row r="5" spans="1:8" ht="17.25" customHeight="1" thickBot="1" x14ac:dyDescent="0.3">
      <c r="A5" s="1"/>
      <c r="B5" s="42" t="s">
        <v>69</v>
      </c>
      <c r="C5" s="41">
        <v>150</v>
      </c>
      <c r="D5" s="18">
        <v>5.0999999999999996</v>
      </c>
      <c r="E5" s="18">
        <v>4.3499999999999996</v>
      </c>
      <c r="F5" s="18">
        <v>30.3</v>
      </c>
      <c r="G5" s="18">
        <v>180</v>
      </c>
    </row>
    <row r="6" spans="1:8" ht="16.5" customHeight="1" thickBot="1" x14ac:dyDescent="0.3">
      <c r="A6" s="1"/>
      <c r="B6" s="43" t="s">
        <v>73</v>
      </c>
      <c r="C6" s="44">
        <v>200</v>
      </c>
      <c r="D6" s="18">
        <v>1.4</v>
      </c>
      <c r="E6" s="18">
        <v>1</v>
      </c>
      <c r="F6" s="27">
        <v>15</v>
      </c>
      <c r="G6" s="27">
        <v>78</v>
      </c>
    </row>
    <row r="7" spans="1:8" ht="16.5" thickBot="1" x14ac:dyDescent="0.3">
      <c r="A7" s="1"/>
      <c r="B7" s="45" t="s">
        <v>74</v>
      </c>
      <c r="C7" s="46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8" ht="16.5" thickBot="1" x14ac:dyDescent="0.3">
      <c r="A8" s="1"/>
      <c r="B8" s="45"/>
      <c r="C8" s="46"/>
      <c r="D8" s="10"/>
      <c r="E8" s="10"/>
      <c r="F8" s="10"/>
      <c r="G8" s="10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G9*65/G33</f>
        <v>19.624664060591254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G9*75/G33</f>
        <v>22.643843146836062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26.25" customHeight="1" thickBot="1" x14ac:dyDescent="0.3">
      <c r="A14" s="1"/>
      <c r="B14" s="78" t="s">
        <v>134</v>
      </c>
      <c r="C14" s="79">
        <v>30</v>
      </c>
      <c r="D14" s="80">
        <v>1.68</v>
      </c>
      <c r="E14" s="80">
        <v>0</v>
      </c>
      <c r="F14" s="80">
        <v>0.78</v>
      </c>
      <c r="G14" s="80">
        <v>9.6</v>
      </c>
    </row>
    <row r="15" spans="1:8" ht="16.5" thickBot="1" x14ac:dyDescent="0.3">
      <c r="A15" s="1"/>
      <c r="B15" s="78" t="s">
        <v>92</v>
      </c>
      <c r="C15" s="79" t="s">
        <v>62</v>
      </c>
      <c r="D15" s="80">
        <v>18.87</v>
      </c>
      <c r="E15" s="80">
        <v>6.8</v>
      </c>
      <c r="F15" s="80">
        <v>29.07</v>
      </c>
      <c r="G15" s="80">
        <v>251.6</v>
      </c>
    </row>
    <row r="16" spans="1:8" ht="16.5" thickBot="1" x14ac:dyDescent="0.3">
      <c r="A16" s="1"/>
      <c r="B16" s="78" t="s">
        <v>109</v>
      </c>
      <c r="C16" s="81">
        <v>200</v>
      </c>
      <c r="D16" s="82">
        <v>0.2</v>
      </c>
      <c r="E16" s="82"/>
      <c r="F16" s="82">
        <v>12.2</v>
      </c>
      <c r="G16" s="82">
        <v>48.2</v>
      </c>
    </row>
    <row r="17" spans="1:7" ht="16.5" thickBot="1" x14ac:dyDescent="0.3">
      <c r="A17" s="1"/>
      <c r="B17" s="83" t="s">
        <v>63</v>
      </c>
      <c r="C17" s="84">
        <v>40</v>
      </c>
      <c r="D17" s="85">
        <v>2.64</v>
      </c>
      <c r="E17" s="85">
        <v>0.48</v>
      </c>
      <c r="F17" s="85">
        <v>13.68</v>
      </c>
      <c r="G17" s="85">
        <v>72.400000000000006</v>
      </c>
    </row>
    <row r="18" spans="1:7" ht="16.5" thickBot="1" x14ac:dyDescent="0.3">
      <c r="A18" s="1"/>
      <c r="B18" s="86" t="s">
        <v>71</v>
      </c>
      <c r="C18" s="79">
        <v>40</v>
      </c>
      <c r="D18" s="80">
        <v>3.04</v>
      </c>
      <c r="E18" s="80">
        <v>0.36</v>
      </c>
      <c r="F18" s="80">
        <v>18.68</v>
      </c>
      <c r="G18" s="80">
        <v>92.4</v>
      </c>
    </row>
    <row r="19" spans="1:7" ht="16.5" thickBot="1" x14ac:dyDescent="0.3">
      <c r="A19" s="1"/>
      <c r="B19" s="83" t="s">
        <v>114</v>
      </c>
      <c r="C19" s="84">
        <v>40</v>
      </c>
      <c r="D19" s="85">
        <v>0.32</v>
      </c>
      <c r="E19" s="85"/>
      <c r="F19" s="85">
        <v>31.32</v>
      </c>
      <c r="G19" s="85">
        <v>121.6</v>
      </c>
    </row>
    <row r="20" spans="1:7" ht="32.25" thickBot="1" x14ac:dyDescent="0.3">
      <c r="A20" s="1"/>
      <c r="B20" s="93" t="s">
        <v>110</v>
      </c>
      <c r="C20" s="79">
        <v>40</v>
      </c>
      <c r="D20" s="80">
        <v>4.32</v>
      </c>
      <c r="E20" s="80">
        <v>8.4</v>
      </c>
      <c r="F20" s="80">
        <v>6.92</v>
      </c>
      <c r="G20" s="80">
        <v>123.6</v>
      </c>
    </row>
    <row r="21" spans="1:7" ht="15.75" x14ac:dyDescent="0.25">
      <c r="A21" s="1"/>
      <c r="B21" s="86" t="s">
        <v>129</v>
      </c>
      <c r="C21" s="79">
        <v>150</v>
      </c>
      <c r="D21" s="87">
        <v>2.25</v>
      </c>
      <c r="E21" s="87">
        <v>0.15</v>
      </c>
      <c r="F21" s="87">
        <v>31.5</v>
      </c>
      <c r="G21" s="87">
        <v>133.5</v>
      </c>
    </row>
    <row r="22" spans="1:7" x14ac:dyDescent="0.25">
      <c r="A22" s="1"/>
      <c r="B22" s="3" t="s">
        <v>10</v>
      </c>
      <c r="C22" s="1"/>
      <c r="D22" s="1">
        <f>SUM(D14:D21)</f>
        <v>33.32</v>
      </c>
      <c r="E22" s="1">
        <f>SUM(E14:E21)</f>
        <v>16.189999999999998</v>
      </c>
      <c r="F22" s="1">
        <f>SUM(F14:F21)</f>
        <v>144.14999999999998</v>
      </c>
      <c r="G22" s="1">
        <f>SUM(G14:G21)</f>
        <v>852.9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0.48589435774309719</v>
      </c>
      <c r="F23" s="1">
        <f>F22/D22</f>
        <v>4.3262304921968777</v>
      </c>
      <c r="G23" s="1"/>
    </row>
    <row r="24" spans="1:7" x14ac:dyDescent="0.25">
      <c r="A24" s="1"/>
      <c r="B24" s="143" t="s">
        <v>64</v>
      </c>
      <c r="C24" s="154"/>
      <c r="D24" s="154"/>
      <c r="E24" s="154"/>
      <c r="F24" s="155"/>
      <c r="G24" s="1">
        <f>G22*65/G33</f>
        <v>33.861776203273884</v>
      </c>
    </row>
    <row r="25" spans="1:7" x14ac:dyDescent="0.25">
      <c r="A25" s="1"/>
      <c r="B25" s="143" t="s">
        <v>65</v>
      </c>
      <c r="C25" s="154"/>
      <c r="D25" s="154"/>
      <c r="E25" s="154"/>
      <c r="F25" s="155"/>
      <c r="G25" s="1">
        <f>G22*75/G33</f>
        <v>39.071280234546784</v>
      </c>
    </row>
    <row r="26" spans="1:7" x14ac:dyDescent="0.25">
      <c r="A26" s="1"/>
      <c r="B26" s="5" t="s">
        <v>13</v>
      </c>
      <c r="C26" s="6"/>
      <c r="D26" s="6"/>
      <c r="E26" s="6"/>
      <c r="F26" s="6"/>
      <c r="G26" s="6"/>
    </row>
    <row r="27" spans="1:7" ht="15.75" x14ac:dyDescent="0.25">
      <c r="A27" s="22"/>
      <c r="B27" s="86" t="s">
        <v>72</v>
      </c>
      <c r="C27" s="88">
        <v>50</v>
      </c>
      <c r="D27" s="89">
        <v>2.8</v>
      </c>
      <c r="E27" s="89">
        <v>4.4000000000000004</v>
      </c>
      <c r="F27" s="89">
        <v>28.05</v>
      </c>
      <c r="G27" s="89">
        <v>156</v>
      </c>
    </row>
    <row r="28" spans="1:7" ht="15.75" x14ac:dyDescent="0.25">
      <c r="A28" s="22"/>
      <c r="B28" s="86" t="s">
        <v>78</v>
      </c>
      <c r="C28" s="90">
        <v>200</v>
      </c>
      <c r="D28" s="91">
        <v>3.6</v>
      </c>
      <c r="E28" s="92">
        <v>2.8</v>
      </c>
      <c r="F28" s="92">
        <v>23.8</v>
      </c>
      <c r="G28" s="91">
        <v>134</v>
      </c>
    </row>
    <row r="29" spans="1:7" x14ac:dyDescent="0.25">
      <c r="A29" s="1"/>
      <c r="B29" s="3" t="s">
        <v>10</v>
      </c>
      <c r="C29" s="1"/>
      <c r="D29" s="1">
        <f>SUM(D27:D28)</f>
        <v>6.4</v>
      </c>
      <c r="E29" s="1">
        <f>SUM(E27:E28)</f>
        <v>7.2</v>
      </c>
      <c r="F29" s="1">
        <f>SUM(F27:F28)</f>
        <v>51.85</v>
      </c>
      <c r="G29" s="1">
        <f>SUM(G27:G28)</f>
        <v>290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1.125</v>
      </c>
      <c r="F30" s="1">
        <f>F29/D29</f>
        <v>8.1015625</v>
      </c>
      <c r="G30" s="1"/>
    </row>
    <row r="31" spans="1:7" x14ac:dyDescent="0.25">
      <c r="A31" s="1"/>
      <c r="B31" s="143" t="s">
        <v>49</v>
      </c>
      <c r="C31" s="154"/>
      <c r="D31" s="154"/>
      <c r="E31" s="154"/>
      <c r="F31" s="155"/>
      <c r="G31" s="1">
        <f>G29*65/G33</f>
        <v>11.513559736134864</v>
      </c>
    </row>
    <row r="32" spans="1:7" x14ac:dyDescent="0.25">
      <c r="A32" s="1"/>
      <c r="B32" s="143" t="s">
        <v>50</v>
      </c>
      <c r="C32" s="154"/>
      <c r="D32" s="154"/>
      <c r="E32" s="154"/>
      <c r="F32" s="155"/>
      <c r="G32" s="1">
        <f>G29*75/G33</f>
        <v>13.284876618617151</v>
      </c>
    </row>
    <row r="33" spans="1:7" x14ac:dyDescent="0.25">
      <c r="A33" s="1"/>
      <c r="B33" s="3" t="s">
        <v>14</v>
      </c>
      <c r="C33" s="1"/>
      <c r="D33" s="1">
        <f>D9+D22+D29</f>
        <v>56.89</v>
      </c>
      <c r="E33" s="1">
        <f>E9+E22+E29</f>
        <v>45.61</v>
      </c>
      <c r="F33" s="1">
        <f>F9+F22+F29</f>
        <v>251.81999999999996</v>
      </c>
      <c r="G33" s="1">
        <f>G9+G22+G29</f>
        <v>1637.2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0.80172262260502725</v>
      </c>
      <c r="F35" s="1">
        <f>F33/D33</f>
        <v>4.4264369836526622</v>
      </c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G33*100/2100</f>
        <v>77.961904761904762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G33*100/2300</f>
        <v>71.182608695652178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227.56</v>
      </c>
      <c r="E43" s="1">
        <f>E33*E42</f>
        <v>410.49</v>
      </c>
      <c r="F43" s="1">
        <f>F33*F42</f>
        <v>1007.2799999999999</v>
      </c>
      <c r="G43" s="1"/>
    </row>
    <row r="44" spans="1:7" x14ac:dyDescent="0.25">
      <c r="A44" s="1"/>
      <c r="B44" s="3" t="s">
        <v>54</v>
      </c>
      <c r="C44" s="1"/>
      <c r="D44" s="1">
        <f>D43+E43+F43</f>
        <v>1645.33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13.830660110737664</v>
      </c>
      <c r="E45" s="1">
        <f>E43*100/D44</f>
        <v>24.948794466763509</v>
      </c>
      <c r="F45" s="1">
        <f>F43*100/D44</f>
        <v>61.220545422498823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4:F24"/>
    <mergeCell ref="B25:F25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workbookViewId="0">
      <selection activeCell="D18" sqref="D18"/>
    </sheetView>
  </sheetViews>
  <sheetFormatPr defaultRowHeight="15" x14ac:dyDescent="0.25"/>
  <cols>
    <col min="1" max="1" width="4.7109375" customWidth="1"/>
    <col min="2" max="2" width="3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25</v>
      </c>
      <c r="C2" s="154"/>
      <c r="D2" s="154"/>
      <c r="E2" s="154"/>
      <c r="F2" s="154"/>
      <c r="G2" s="154"/>
      <c r="H2" s="155"/>
    </row>
    <row r="3" spans="1:8" ht="15.75" thickBot="1" x14ac:dyDescent="0.3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21.75" customHeight="1" thickBot="1" x14ac:dyDescent="0.3">
      <c r="A4" s="1"/>
      <c r="B4" s="40" t="s">
        <v>91</v>
      </c>
      <c r="C4" s="69">
        <v>50</v>
      </c>
      <c r="D4" s="19">
        <v>0.55000000000000004</v>
      </c>
      <c r="E4" s="19">
        <v>0.1</v>
      </c>
      <c r="F4" s="19">
        <v>1.9</v>
      </c>
      <c r="G4" s="19">
        <v>11.5</v>
      </c>
    </row>
    <row r="5" spans="1:8" ht="18.75" customHeight="1" thickBot="1" x14ac:dyDescent="0.3">
      <c r="A5" s="1"/>
      <c r="B5" s="45" t="s">
        <v>108</v>
      </c>
      <c r="C5" s="44">
        <v>100</v>
      </c>
      <c r="D5" s="18">
        <v>11.1</v>
      </c>
      <c r="E5" s="18">
        <v>14.9</v>
      </c>
      <c r="F5" s="18">
        <v>5.6</v>
      </c>
      <c r="G5" s="18">
        <v>200</v>
      </c>
    </row>
    <row r="6" spans="1:8" ht="16.5" thickBot="1" x14ac:dyDescent="0.3">
      <c r="A6" s="1"/>
      <c r="B6" s="48" t="s">
        <v>70</v>
      </c>
      <c r="C6" s="62">
        <v>200</v>
      </c>
      <c r="D6" s="18">
        <v>0.2</v>
      </c>
      <c r="E6" s="18">
        <v>0.06</v>
      </c>
      <c r="F6" s="18">
        <v>13</v>
      </c>
      <c r="G6" s="18">
        <v>53.4</v>
      </c>
    </row>
    <row r="7" spans="1:8" ht="16.5" thickBot="1" x14ac:dyDescent="0.3">
      <c r="A7" s="30"/>
      <c r="B7" s="48" t="s">
        <v>81</v>
      </c>
      <c r="C7" s="62">
        <v>45</v>
      </c>
      <c r="D7" s="31">
        <v>5.8</v>
      </c>
      <c r="E7" s="31">
        <v>7.5</v>
      </c>
      <c r="F7" s="31">
        <v>7.2</v>
      </c>
      <c r="G7" s="31">
        <v>119.7</v>
      </c>
    </row>
    <row r="8" spans="1:8" ht="16.5" thickBot="1" x14ac:dyDescent="0.3">
      <c r="A8" s="30"/>
      <c r="B8" s="48" t="s">
        <v>63</v>
      </c>
      <c r="C8" s="62">
        <v>30</v>
      </c>
      <c r="D8" s="10">
        <v>1.98</v>
      </c>
      <c r="E8" s="10">
        <v>0.36</v>
      </c>
      <c r="F8" s="10">
        <v>10.26</v>
      </c>
      <c r="G8" s="10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17.378472222222221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20.052083333333332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78" t="s">
        <v>139</v>
      </c>
      <c r="C14" s="79">
        <v>50</v>
      </c>
      <c r="D14" s="80">
        <v>1.4</v>
      </c>
      <c r="E14" s="80">
        <v>5.55</v>
      </c>
      <c r="F14" s="80">
        <v>3.25</v>
      </c>
      <c r="G14" s="80">
        <v>68.5</v>
      </c>
    </row>
    <row r="15" spans="1:8" ht="16.5" thickBot="1" x14ac:dyDescent="0.3">
      <c r="A15" s="1"/>
      <c r="B15" s="93" t="s">
        <v>88</v>
      </c>
      <c r="C15" s="79">
        <v>75</v>
      </c>
      <c r="D15" s="80">
        <v>13.05</v>
      </c>
      <c r="E15" s="80">
        <v>11.85</v>
      </c>
      <c r="F15" s="80">
        <v>5.4</v>
      </c>
      <c r="G15" s="80">
        <v>182.1</v>
      </c>
    </row>
    <row r="16" spans="1:8" ht="18" customHeight="1" thickBot="1" x14ac:dyDescent="0.3">
      <c r="A16" s="1"/>
      <c r="B16" s="126" t="s">
        <v>67</v>
      </c>
      <c r="C16" s="79">
        <v>150</v>
      </c>
      <c r="D16" s="80">
        <v>3.15</v>
      </c>
      <c r="E16" s="80">
        <v>4.95</v>
      </c>
      <c r="F16" s="94">
        <v>20.100000000000001</v>
      </c>
      <c r="G16" s="94">
        <v>138</v>
      </c>
    </row>
    <row r="17" spans="1:7" ht="32.25" thickBot="1" x14ac:dyDescent="0.3">
      <c r="A17" s="1"/>
      <c r="B17" s="98" t="s">
        <v>112</v>
      </c>
      <c r="C17" s="103">
        <v>200</v>
      </c>
      <c r="D17" s="82">
        <v>0.2</v>
      </c>
      <c r="E17" s="82"/>
      <c r="F17" s="82">
        <v>14</v>
      </c>
      <c r="G17" s="82">
        <v>58</v>
      </c>
    </row>
    <row r="18" spans="1:7" ht="16.5" thickBot="1" x14ac:dyDescent="0.3">
      <c r="A18" s="1"/>
      <c r="B18" s="83" t="s">
        <v>63</v>
      </c>
      <c r="C18" s="119">
        <v>30</v>
      </c>
      <c r="D18" s="82">
        <v>1.98</v>
      </c>
      <c r="E18" s="82">
        <v>0.36</v>
      </c>
      <c r="F18" s="82">
        <v>10.26</v>
      </c>
      <c r="G18" s="82">
        <v>54.3</v>
      </c>
    </row>
    <row r="19" spans="1:7" ht="16.5" thickBot="1" x14ac:dyDescent="0.3">
      <c r="A19" s="1"/>
      <c r="B19" s="86" t="s">
        <v>114</v>
      </c>
      <c r="C19" s="123">
        <v>40</v>
      </c>
      <c r="D19" s="80">
        <v>1.28</v>
      </c>
      <c r="E19" s="80">
        <v>1.1200000000000001</v>
      </c>
      <c r="F19" s="80">
        <v>32.04</v>
      </c>
      <c r="G19" s="80">
        <v>145</v>
      </c>
    </row>
    <row r="20" spans="1:7" ht="16.5" thickBot="1" x14ac:dyDescent="0.3">
      <c r="A20" s="1"/>
      <c r="B20" s="86" t="s">
        <v>129</v>
      </c>
      <c r="C20" s="123">
        <v>200</v>
      </c>
      <c r="D20" s="80">
        <v>1.8</v>
      </c>
      <c r="E20" s="80">
        <v>0.4</v>
      </c>
      <c r="F20" s="80">
        <v>16.2</v>
      </c>
      <c r="G20" s="80">
        <v>178</v>
      </c>
    </row>
    <row r="21" spans="1:7" x14ac:dyDescent="0.25">
      <c r="A21" s="1"/>
      <c r="B21" s="3" t="s">
        <v>10</v>
      </c>
      <c r="C21" s="1"/>
      <c r="D21" s="1">
        <f>SUM(D14:D20)</f>
        <v>22.860000000000003</v>
      </c>
      <c r="E21" s="1">
        <f>SUM(E14:E20)</f>
        <v>24.229999999999997</v>
      </c>
      <c r="F21" s="1">
        <f>SUM(F14:F20)</f>
        <v>101.25</v>
      </c>
      <c r="G21" s="1">
        <f>SUM(G14:G20)</f>
        <v>823.90000000000009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1.0599300087489061</v>
      </c>
      <c r="F22" s="1">
        <f>F21/D21</f>
        <v>4.4291338582677158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32.622746101364527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37.641630116959064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86" t="s">
        <v>121</v>
      </c>
      <c r="C26" s="79">
        <v>100</v>
      </c>
      <c r="D26" s="136">
        <v>9.3000000000000007</v>
      </c>
      <c r="E26" s="99">
        <v>12</v>
      </c>
      <c r="F26" s="99">
        <v>27.1</v>
      </c>
      <c r="G26" s="99">
        <v>254</v>
      </c>
    </row>
    <row r="27" spans="1:7" ht="16.5" thickBot="1" x14ac:dyDescent="0.3">
      <c r="A27" s="1"/>
      <c r="B27" s="86" t="s">
        <v>83</v>
      </c>
      <c r="C27" s="81">
        <v>200</v>
      </c>
      <c r="D27" s="82">
        <v>4.2</v>
      </c>
      <c r="E27" s="82">
        <v>4</v>
      </c>
      <c r="F27" s="82">
        <v>18</v>
      </c>
      <c r="G27" s="109">
        <v>124.8</v>
      </c>
    </row>
    <row r="28" spans="1:7" x14ac:dyDescent="0.25">
      <c r="A28" s="1"/>
      <c r="B28" s="3" t="s">
        <v>10</v>
      </c>
      <c r="C28" s="1"/>
      <c r="D28" s="1">
        <f>SUM(D26:D27)</f>
        <v>13.5</v>
      </c>
      <c r="E28" s="1">
        <f>SUM(E26:E27)</f>
        <v>16</v>
      </c>
      <c r="F28" s="1">
        <f>SUM(F26:F27)</f>
        <v>45.1</v>
      </c>
      <c r="G28" s="1">
        <f>SUM(G26:G27)</f>
        <v>378.8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1.1851851851851851</v>
      </c>
      <c r="F29" s="1">
        <f>F28/D28</f>
        <v>3.340740740740741</v>
      </c>
      <c r="G29" s="1"/>
    </row>
    <row r="30" spans="1:7" ht="15" customHeight="1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14.998781676413254</v>
      </c>
    </row>
    <row r="31" spans="1:7" ht="15" customHeight="1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17.3062865497076</v>
      </c>
    </row>
    <row r="32" spans="1:7" ht="15" customHeight="1" x14ac:dyDescent="0.25">
      <c r="A32" s="1"/>
      <c r="B32" s="3" t="s">
        <v>14</v>
      </c>
      <c r="C32" s="1"/>
      <c r="D32" s="1">
        <f>D9+D21+D28</f>
        <v>55.99</v>
      </c>
      <c r="E32" s="1">
        <f>E9+E21+E28</f>
        <v>63.15</v>
      </c>
      <c r="F32" s="1">
        <f>F9+F21+F28</f>
        <v>184.31</v>
      </c>
      <c r="G32" s="1">
        <f>G9+G21+G28</f>
        <v>1641.6000000000001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1.1278799785676012</v>
      </c>
      <c r="F34" s="1">
        <f>F32/D32</f>
        <v>3.291837828183604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78.171428571428578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71.373913043478254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223.96</v>
      </c>
      <c r="E41" s="1">
        <f>E32*E40</f>
        <v>568.35</v>
      </c>
      <c r="F41" s="1">
        <f>F32*F40</f>
        <v>737.24</v>
      </c>
      <c r="G41" s="1"/>
    </row>
    <row r="42" spans="1:7" x14ac:dyDescent="0.25">
      <c r="A42" s="1"/>
      <c r="B42" s="3" t="s">
        <v>54</v>
      </c>
      <c r="C42" s="1"/>
      <c r="D42" s="1">
        <f>D41+E41+F41</f>
        <v>1529.5500000000002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14.642215030564543</v>
      </c>
      <c r="E43" s="1">
        <f>E41*100/D42</f>
        <v>37.157987643424534</v>
      </c>
      <c r="F43" s="1">
        <f>F41*100/D42</f>
        <v>48.199797326010909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B45" s="37" t="s">
        <v>84</v>
      </c>
      <c r="D45" t="s">
        <v>85</v>
      </c>
    </row>
    <row r="47" spans="1:7" ht="15" customHeight="1" x14ac:dyDescent="0.25"/>
    <row r="49" ht="15" customHeight="1" x14ac:dyDescent="0.25"/>
  </sheetData>
  <mergeCells count="12">
    <mergeCell ref="B37:F38"/>
    <mergeCell ref="G37:G38"/>
    <mergeCell ref="B24:F24"/>
    <mergeCell ref="B30:F30"/>
    <mergeCell ref="B31:F31"/>
    <mergeCell ref="B35:F36"/>
    <mergeCell ref="G35:G36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26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9.5" thickBot="1" x14ac:dyDescent="0.3">
      <c r="A4" s="1"/>
      <c r="B4" s="11"/>
      <c r="C4" s="16"/>
      <c r="D4" s="12"/>
      <c r="E4" s="12"/>
      <c r="F4" s="12"/>
      <c r="G4" s="12"/>
      <c r="H4" s="1"/>
    </row>
    <row r="5" spans="1:8" ht="19.5" thickBot="1" x14ac:dyDescent="0.3">
      <c r="A5" s="1"/>
      <c r="B5" s="13"/>
      <c r="C5" s="17"/>
      <c r="D5" s="14"/>
      <c r="E5" s="14"/>
      <c r="F5" s="14"/>
      <c r="G5" s="14"/>
      <c r="H5" s="1"/>
    </row>
    <row r="6" spans="1:8" ht="19.5" thickBot="1" x14ac:dyDescent="0.3">
      <c r="A6" s="1"/>
      <c r="B6" s="13"/>
      <c r="C6" s="14"/>
      <c r="D6" s="14"/>
      <c r="E6" s="14"/>
      <c r="F6" s="14"/>
      <c r="G6" s="14"/>
      <c r="H6" s="1"/>
    </row>
    <row r="7" spans="1:8" ht="19.5" thickBot="1" x14ac:dyDescent="0.3">
      <c r="A7" s="1"/>
      <c r="B7" s="11"/>
      <c r="C7" s="12"/>
      <c r="D7" s="12"/>
      <c r="E7" s="12"/>
      <c r="F7" s="12"/>
      <c r="G7" s="12"/>
      <c r="H7" s="1"/>
    </row>
    <row r="8" spans="1:8" ht="19.5" thickBot="1" x14ac:dyDescent="0.3">
      <c r="A8" s="1"/>
      <c r="B8" s="13"/>
      <c r="C8" s="14"/>
      <c r="D8" s="14"/>
      <c r="E8" s="14"/>
      <c r="F8" s="14"/>
      <c r="G8" s="14"/>
      <c r="H8" s="1"/>
    </row>
    <row r="9" spans="1:8" ht="19.5" thickBot="1" x14ac:dyDescent="0.3">
      <c r="A9" s="1"/>
      <c r="B9" s="13"/>
      <c r="C9" s="14"/>
      <c r="D9" s="14"/>
      <c r="E9" s="14"/>
      <c r="F9" s="14"/>
      <c r="G9" s="14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ht="15.75" thickBot="1" x14ac:dyDescent="0.3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ht="19.5" thickBot="1" x14ac:dyDescent="0.3">
      <c r="A19" s="1"/>
      <c r="B19" s="11"/>
      <c r="C19" s="12"/>
      <c r="D19" s="12"/>
      <c r="E19" s="12"/>
      <c r="F19" s="12"/>
      <c r="G19" s="12"/>
      <c r="H19" s="1"/>
    </row>
    <row r="20" spans="1:8" ht="19.5" thickBot="1" x14ac:dyDescent="0.3">
      <c r="A20" s="1"/>
      <c r="B20" s="13"/>
      <c r="C20" s="14"/>
      <c r="D20" s="14"/>
      <c r="E20" s="14"/>
      <c r="F20" s="14"/>
      <c r="G20" s="14"/>
      <c r="H20" s="1"/>
    </row>
    <row r="21" spans="1:8" ht="19.5" thickBot="1" x14ac:dyDescent="0.3">
      <c r="A21" s="1"/>
      <c r="B21" s="13"/>
      <c r="C21" s="14"/>
      <c r="D21" s="14"/>
      <c r="E21" s="14"/>
      <c r="F21" s="14"/>
      <c r="G21" s="14"/>
      <c r="H21" s="1"/>
    </row>
    <row r="22" spans="1:8" ht="19.5" thickBot="1" x14ac:dyDescent="0.3">
      <c r="A22" s="1"/>
      <c r="B22" s="13"/>
      <c r="C22" s="14"/>
      <c r="D22" s="14"/>
      <c r="E22" s="14"/>
      <c r="F22" s="14"/>
      <c r="G22" s="14"/>
      <c r="H22" s="1"/>
    </row>
    <row r="23" spans="1:8" ht="19.5" thickBot="1" x14ac:dyDescent="0.3">
      <c r="A23" s="1"/>
      <c r="B23" s="13"/>
      <c r="C23" s="14"/>
      <c r="D23" s="14"/>
      <c r="E23" s="14"/>
      <c r="F23" s="14"/>
      <c r="G23" s="14"/>
      <c r="H23" s="1"/>
    </row>
    <row r="24" spans="1:8" ht="19.5" thickBot="1" x14ac:dyDescent="0.3">
      <c r="A24" s="1"/>
      <c r="B24" s="13"/>
      <c r="C24" s="14"/>
      <c r="D24" s="14"/>
      <c r="E24" s="14"/>
      <c r="F24" s="14"/>
      <c r="G24" s="14"/>
      <c r="H24" s="1"/>
    </row>
    <row r="25" spans="1:8" ht="15.75" thickBot="1" x14ac:dyDescent="0.3">
      <c r="A25" s="1"/>
      <c r="B25" s="9"/>
      <c r="C25" s="10"/>
      <c r="D25" s="10"/>
      <c r="E25" s="10"/>
      <c r="F25" s="10"/>
      <c r="G25" s="10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27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29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E11" sqref="E11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6" t="s">
        <v>30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55.76</v>
      </c>
      <c r="E4" s="1">
        <v>45.71</v>
      </c>
      <c r="F4" s="1">
        <v>252.94</v>
      </c>
      <c r="G4" s="39">
        <v>1639.1</v>
      </c>
      <c r="H4" s="1"/>
    </row>
    <row r="5" spans="1:8" x14ac:dyDescent="0.25">
      <c r="A5" s="1"/>
      <c r="B5" s="3" t="s">
        <v>32</v>
      </c>
      <c r="C5" s="1"/>
      <c r="D5" s="1">
        <v>54.79</v>
      </c>
      <c r="E5" s="1">
        <v>61.55</v>
      </c>
      <c r="F5" s="1">
        <v>228.6</v>
      </c>
      <c r="G5" s="1">
        <v>1544.62</v>
      </c>
      <c r="H5" s="1"/>
    </row>
    <row r="6" spans="1:8" x14ac:dyDescent="0.25">
      <c r="A6" s="1"/>
      <c r="B6" s="3" t="s">
        <v>33</v>
      </c>
      <c r="C6" s="1"/>
      <c r="D6" s="1">
        <v>53.88</v>
      </c>
      <c r="E6" s="1">
        <v>48.76</v>
      </c>
      <c r="F6" s="1">
        <v>200.52</v>
      </c>
      <c r="G6" s="39">
        <v>1579</v>
      </c>
      <c r="H6" s="1"/>
    </row>
    <row r="7" spans="1:8" x14ac:dyDescent="0.25">
      <c r="A7" s="1"/>
      <c r="B7" s="3" t="s">
        <v>34</v>
      </c>
      <c r="C7" s="1"/>
      <c r="D7" s="1">
        <v>64.88</v>
      </c>
      <c r="E7" s="1">
        <v>29.13</v>
      </c>
      <c r="F7" s="1">
        <v>246.25</v>
      </c>
      <c r="G7" s="39">
        <v>1512.32</v>
      </c>
      <c r="H7" s="1"/>
    </row>
    <row r="8" spans="1:8" x14ac:dyDescent="0.25">
      <c r="A8" s="1"/>
      <c r="B8" s="3" t="s">
        <v>35</v>
      </c>
      <c r="C8" s="1"/>
      <c r="D8" s="1">
        <v>59.41</v>
      </c>
      <c r="E8" s="1">
        <v>76.38</v>
      </c>
      <c r="F8" s="1">
        <v>265.93</v>
      </c>
      <c r="G8" s="1">
        <v>1752.7</v>
      </c>
      <c r="H8" s="1"/>
    </row>
    <row r="9" spans="1:8" x14ac:dyDescent="0.25">
      <c r="A9" s="1"/>
      <c r="B9" s="3" t="s">
        <v>36</v>
      </c>
      <c r="C9" s="1"/>
      <c r="D9" s="1">
        <v>50.62</v>
      </c>
      <c r="E9" s="1">
        <v>68.400000000000006</v>
      </c>
      <c r="F9" s="1">
        <v>229.19</v>
      </c>
      <c r="G9" s="1">
        <v>1653</v>
      </c>
      <c r="H9" s="1"/>
    </row>
    <row r="10" spans="1:8" x14ac:dyDescent="0.25">
      <c r="A10" s="1"/>
      <c r="B10" s="3" t="s">
        <v>37</v>
      </c>
      <c r="C10" s="1"/>
      <c r="D10" s="1">
        <v>76.39</v>
      </c>
      <c r="E10" s="1">
        <v>58.37</v>
      </c>
      <c r="F10" s="1">
        <v>285.54000000000002</v>
      </c>
      <c r="G10" s="1">
        <v>1756.1</v>
      </c>
      <c r="H10" s="1"/>
    </row>
    <row r="11" spans="1:8" x14ac:dyDescent="0.25">
      <c r="A11" s="1"/>
      <c r="B11" s="3" t="s">
        <v>38</v>
      </c>
      <c r="C11" s="1"/>
      <c r="D11" s="1">
        <v>39.22</v>
      </c>
      <c r="E11" s="1">
        <v>56.77</v>
      </c>
      <c r="F11" s="1">
        <v>209.01</v>
      </c>
      <c r="G11" s="1">
        <v>1628.66</v>
      </c>
      <c r="H11" s="1"/>
    </row>
    <row r="12" spans="1:8" x14ac:dyDescent="0.25">
      <c r="A12" s="1"/>
      <c r="B12" s="3" t="s">
        <v>39</v>
      </c>
      <c r="C12" s="1"/>
      <c r="D12" s="1">
        <v>56.95</v>
      </c>
      <c r="E12" s="1">
        <v>47.41</v>
      </c>
      <c r="F12" s="1">
        <v>211.51</v>
      </c>
      <c r="G12" s="1">
        <v>1597.34</v>
      </c>
      <c r="H12" s="1"/>
    </row>
    <row r="13" spans="1:8" x14ac:dyDescent="0.25">
      <c r="A13" s="1"/>
      <c r="B13" s="3" t="s">
        <v>40</v>
      </c>
      <c r="C13" s="1"/>
      <c r="D13" s="1">
        <v>54.79</v>
      </c>
      <c r="E13" s="1">
        <v>62.45</v>
      </c>
      <c r="F13" s="1">
        <v>185.61</v>
      </c>
      <c r="G13" s="39">
        <v>1636.5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566.69000000000005</v>
      </c>
      <c r="E19" s="1">
        <f>SUM(E4:E17)</f>
        <v>554.92999999999995</v>
      </c>
      <c r="F19" s="1">
        <f>SUM(F4:F17)</f>
        <v>2315.1</v>
      </c>
      <c r="G19" s="1">
        <f>SUM(G4:G17)</f>
        <v>16299.339999999998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56.669000000000004</v>
      </c>
      <c r="E21" s="152">
        <f t="shared" ref="E21:G21" si="0">E19/E24</f>
        <v>55.492999999999995</v>
      </c>
      <c r="F21" s="152">
        <f t="shared" si="0"/>
        <v>231.51</v>
      </c>
      <c r="G21" s="152">
        <f t="shared" si="0"/>
        <v>1629.9339999999997</v>
      </c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0.97924791332121608</v>
      </c>
      <c r="F26" s="1">
        <f>F21/D21</f>
        <v>4.0853023699024149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2266.7600000000002</v>
      </c>
      <c r="E32" s="1">
        <f t="shared" ref="E32:F32" si="1">E19*E30</f>
        <v>4994.37</v>
      </c>
      <c r="F32" s="1">
        <f t="shared" si="1"/>
        <v>9260.4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16521.53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13.720036824676653</v>
      </c>
      <c r="E36" s="1">
        <f>E32*100/D34</f>
        <v>30.229464220323422</v>
      </c>
      <c r="F36" s="1">
        <f>F32*100/D34</f>
        <v>56.050498954999931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H16" sqref="H16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6" t="s">
        <v>46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30" x14ac:dyDescent="0.25">
      <c r="A3" s="1"/>
      <c r="B3" s="143"/>
      <c r="C3" s="145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19.600000000000001</v>
      </c>
      <c r="E4" s="1">
        <v>33.89</v>
      </c>
      <c r="F4" s="1">
        <v>13.26</v>
      </c>
      <c r="G4" s="1"/>
      <c r="H4" s="1"/>
    </row>
    <row r="5" spans="1:8" x14ac:dyDescent="0.25">
      <c r="A5" s="1"/>
      <c r="B5" s="3" t="s">
        <v>32</v>
      </c>
      <c r="C5" s="1"/>
      <c r="D5" s="1">
        <v>19.399999999999999</v>
      </c>
      <c r="E5" s="1">
        <v>33.700000000000003</v>
      </c>
      <c r="F5" s="1">
        <v>14.47</v>
      </c>
      <c r="G5" s="1"/>
      <c r="H5" s="1"/>
    </row>
    <row r="6" spans="1:8" x14ac:dyDescent="0.25">
      <c r="A6" s="1"/>
      <c r="B6" s="3" t="s">
        <v>33</v>
      </c>
      <c r="C6" s="1"/>
      <c r="D6" s="1">
        <v>23.7</v>
      </c>
      <c r="E6" s="1">
        <v>33.4</v>
      </c>
      <c r="F6" s="1">
        <v>14.23</v>
      </c>
      <c r="G6" s="1"/>
      <c r="H6" s="1"/>
    </row>
    <row r="7" spans="1:8" x14ac:dyDescent="0.25">
      <c r="A7" s="1"/>
      <c r="B7" s="3" t="s">
        <v>34</v>
      </c>
      <c r="C7" s="1"/>
      <c r="D7" s="1">
        <v>19.09</v>
      </c>
      <c r="E7" s="1">
        <v>31.63</v>
      </c>
      <c r="F7" s="1">
        <v>14.26</v>
      </c>
      <c r="G7" s="1"/>
      <c r="H7" s="1"/>
    </row>
    <row r="8" spans="1:8" x14ac:dyDescent="0.25">
      <c r="A8" s="1"/>
      <c r="B8" s="3" t="s">
        <v>35</v>
      </c>
      <c r="C8" s="1"/>
      <c r="D8" s="1">
        <v>22.86</v>
      </c>
      <c r="E8" s="1">
        <v>32.53</v>
      </c>
      <c r="F8" s="1">
        <v>14.59</v>
      </c>
      <c r="G8" s="1"/>
      <c r="H8" s="1"/>
    </row>
    <row r="9" spans="1:8" x14ac:dyDescent="0.25">
      <c r="A9" s="1"/>
      <c r="B9" s="3" t="s">
        <v>36</v>
      </c>
      <c r="C9" s="1"/>
      <c r="D9" s="1">
        <v>21.55</v>
      </c>
      <c r="E9" s="1">
        <v>34.15</v>
      </c>
      <c r="F9" s="1">
        <v>13.84</v>
      </c>
      <c r="G9" s="1"/>
      <c r="H9" s="1"/>
    </row>
    <row r="10" spans="1:8" x14ac:dyDescent="0.25">
      <c r="A10" s="1"/>
      <c r="B10" s="3" t="s">
        <v>37</v>
      </c>
      <c r="C10" s="1"/>
      <c r="D10" s="1">
        <v>20.66</v>
      </c>
      <c r="E10" s="1">
        <v>33.6</v>
      </c>
      <c r="F10" s="1">
        <v>12.38</v>
      </c>
      <c r="G10" s="1"/>
      <c r="H10" s="1"/>
    </row>
    <row r="11" spans="1:8" x14ac:dyDescent="0.25">
      <c r="A11" s="1"/>
      <c r="B11" s="3" t="s">
        <v>38</v>
      </c>
      <c r="C11" s="1"/>
      <c r="D11" s="1">
        <v>20.84</v>
      </c>
      <c r="E11" s="1">
        <v>35.44</v>
      </c>
      <c r="F11" s="1">
        <v>13.25</v>
      </c>
      <c r="G11" s="1"/>
      <c r="H11" s="1"/>
    </row>
    <row r="12" spans="1:8" x14ac:dyDescent="0.25">
      <c r="A12" s="1"/>
      <c r="B12" s="3" t="s">
        <v>39</v>
      </c>
      <c r="C12" s="1"/>
      <c r="D12" s="1">
        <v>20.58</v>
      </c>
      <c r="E12" s="1">
        <v>34.81</v>
      </c>
      <c r="F12" s="1">
        <v>11.08</v>
      </c>
      <c r="G12" s="1"/>
      <c r="H12" s="1"/>
    </row>
    <row r="13" spans="1:8" x14ac:dyDescent="0.25">
      <c r="A13" s="1"/>
      <c r="B13" s="3" t="s">
        <v>40</v>
      </c>
      <c r="C13" s="1"/>
      <c r="D13" s="1">
        <v>20.11</v>
      </c>
      <c r="E13" s="1">
        <v>32.520000000000003</v>
      </c>
      <c r="F13" s="1">
        <v>15.04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2"/>
      <c r="C18" s="145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208.39000000000004</v>
      </c>
      <c r="E19" s="1">
        <f>SUM(E4:E17)</f>
        <v>335.67</v>
      </c>
      <c r="F19" s="1">
        <f>SUM(F4:F17)</f>
        <v>136.4</v>
      </c>
      <c r="G19" s="1"/>
      <c r="H19" s="1"/>
    </row>
    <row r="20" spans="1:8" x14ac:dyDescent="0.25">
      <c r="A20" s="1"/>
      <c r="B20" s="162"/>
      <c r="C20" s="145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20.839000000000006</v>
      </c>
      <c r="E21" s="152">
        <f t="shared" ref="E21:F21" si="0">E19/E24</f>
        <v>33.567</v>
      </c>
      <c r="F21" s="152">
        <f t="shared" si="0"/>
        <v>13.64</v>
      </c>
      <c r="G21" s="152"/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2"/>
      <c r="C25" s="145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C13" sqref="C13"/>
    </sheetView>
  </sheetViews>
  <sheetFormatPr defaultRowHeight="15" x14ac:dyDescent="0.25"/>
  <cols>
    <col min="1" max="1" width="4.28515625" customWidth="1"/>
    <col min="2" max="2" width="32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51" t="s">
        <v>93</v>
      </c>
      <c r="C4" s="52" t="s">
        <v>61</v>
      </c>
      <c r="D4" s="19">
        <v>14</v>
      </c>
      <c r="E4" s="19">
        <v>7.4</v>
      </c>
      <c r="F4" s="19">
        <v>16.899999999999999</v>
      </c>
      <c r="G4" s="19">
        <v>186</v>
      </c>
    </row>
    <row r="5" spans="1:7" ht="14.25" customHeight="1" thickBot="1" x14ac:dyDescent="0.3">
      <c r="A5" s="1"/>
      <c r="B5" s="48" t="s">
        <v>94</v>
      </c>
      <c r="C5" s="41">
        <v>200</v>
      </c>
      <c r="D5" s="19">
        <v>0.46</v>
      </c>
      <c r="E5" s="29">
        <v>0.1</v>
      </c>
      <c r="F5" s="19">
        <v>22.9</v>
      </c>
      <c r="G5" s="29">
        <v>93.32</v>
      </c>
    </row>
    <row r="6" spans="1:7" ht="15.75" customHeight="1" x14ac:dyDescent="0.25">
      <c r="A6" s="1"/>
      <c r="B6" s="53" t="s">
        <v>95</v>
      </c>
      <c r="C6" s="54">
        <v>45</v>
      </c>
      <c r="D6" s="72">
        <v>2</v>
      </c>
      <c r="E6" s="72">
        <v>6.7</v>
      </c>
      <c r="F6" s="72">
        <v>12.8</v>
      </c>
      <c r="G6" s="72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3" t="s">
        <v>66</v>
      </c>
      <c r="C9" s="154"/>
      <c r="D9" s="154"/>
      <c r="E9" s="154"/>
      <c r="F9" s="155"/>
      <c r="G9" s="1">
        <f>G7*65/G30</f>
        <v>16.09952771132129</v>
      </c>
    </row>
    <row r="10" spans="1:7" x14ac:dyDescent="0.25">
      <c r="A10" s="1"/>
      <c r="B10" s="143" t="s">
        <v>65</v>
      </c>
      <c r="C10" s="154"/>
      <c r="D10" s="154"/>
      <c r="E10" s="154"/>
      <c r="F10" s="155"/>
      <c r="G10" s="1">
        <f>G7*75/G30</f>
        <v>18.576378128447644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3.75" customHeight="1" thickBot="1" x14ac:dyDescent="0.3">
      <c r="A12" s="1"/>
      <c r="B12" s="93" t="s">
        <v>135</v>
      </c>
      <c r="C12" s="79">
        <v>50</v>
      </c>
      <c r="D12" s="80">
        <v>3.5</v>
      </c>
      <c r="E12" s="80">
        <v>8.6</v>
      </c>
      <c r="F12" s="80">
        <v>3.9</v>
      </c>
      <c r="G12" s="94">
        <v>108</v>
      </c>
    </row>
    <row r="13" spans="1:7" ht="16.5" thickBot="1" x14ac:dyDescent="0.3">
      <c r="A13" s="1"/>
      <c r="B13" s="93" t="s">
        <v>67</v>
      </c>
      <c r="C13" s="95">
        <v>150</v>
      </c>
      <c r="D13" s="82">
        <v>3.15</v>
      </c>
      <c r="E13" s="82">
        <v>4.95</v>
      </c>
      <c r="F13" s="82">
        <v>20.100000000000001</v>
      </c>
      <c r="G13" s="82">
        <v>138</v>
      </c>
    </row>
    <row r="14" spans="1:7" ht="20.25" customHeight="1" thickBot="1" x14ac:dyDescent="0.3">
      <c r="A14" s="1"/>
      <c r="B14" s="93" t="s">
        <v>126</v>
      </c>
      <c r="C14" s="79">
        <v>60</v>
      </c>
      <c r="D14" s="96">
        <v>12.06</v>
      </c>
      <c r="E14" s="96">
        <v>8.4</v>
      </c>
      <c r="F14" s="96">
        <v>22.8</v>
      </c>
      <c r="G14" s="96">
        <v>124.2</v>
      </c>
    </row>
    <row r="15" spans="1:7" ht="32.25" thickBot="1" x14ac:dyDescent="0.3">
      <c r="A15" s="1"/>
      <c r="B15" s="83" t="s">
        <v>115</v>
      </c>
      <c r="C15" s="90">
        <v>200</v>
      </c>
      <c r="D15" s="80">
        <v>0.6</v>
      </c>
      <c r="E15" s="80"/>
      <c r="F15" s="80">
        <v>16.399999999999999</v>
      </c>
      <c r="G15" s="80">
        <v>75</v>
      </c>
    </row>
    <row r="16" spans="1:7" ht="16.5" thickBot="1" x14ac:dyDescent="0.3">
      <c r="A16" s="1"/>
      <c r="B16" s="86" t="s">
        <v>63</v>
      </c>
      <c r="C16" s="90">
        <v>30</v>
      </c>
      <c r="D16" s="80">
        <v>1.98</v>
      </c>
      <c r="E16" s="80">
        <v>0.36</v>
      </c>
      <c r="F16" s="80">
        <v>10.26</v>
      </c>
      <c r="G16" s="80">
        <v>54.3</v>
      </c>
    </row>
    <row r="17" spans="1:7" ht="16.5" thickBot="1" x14ac:dyDescent="0.3">
      <c r="A17" s="1"/>
      <c r="B17" s="86" t="s">
        <v>111</v>
      </c>
      <c r="C17" s="97">
        <v>50</v>
      </c>
      <c r="D17" s="85">
        <v>3.1</v>
      </c>
      <c r="E17" s="85">
        <v>0.62</v>
      </c>
      <c r="F17" s="85">
        <v>24.5</v>
      </c>
      <c r="G17" s="85">
        <v>140</v>
      </c>
    </row>
    <row r="18" spans="1:7" ht="16.5" thickBot="1" x14ac:dyDescent="0.3">
      <c r="A18" s="1"/>
      <c r="B18" s="86" t="s">
        <v>127</v>
      </c>
      <c r="C18" s="90">
        <v>60</v>
      </c>
      <c r="D18" s="80">
        <v>6.96</v>
      </c>
      <c r="E18" s="80">
        <v>17.82</v>
      </c>
      <c r="F18" s="80">
        <v>32.4</v>
      </c>
      <c r="G18" s="80">
        <v>230.3</v>
      </c>
    </row>
    <row r="19" spans="1:7" x14ac:dyDescent="0.25">
      <c r="A19" s="1"/>
      <c r="B19" s="3" t="s">
        <v>10</v>
      </c>
      <c r="C19" s="1"/>
      <c r="D19" s="1">
        <f>SUM(D12:D18)</f>
        <v>31.350000000000005</v>
      </c>
      <c r="E19" s="1">
        <f>SUM(E12:E18)</f>
        <v>40.75</v>
      </c>
      <c r="F19" s="1">
        <f>SUM(F12:F18)</f>
        <v>130.35999999999999</v>
      </c>
      <c r="G19" s="1">
        <f>SUM(G12:G18)</f>
        <v>869.8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1.299840510366826</v>
      </c>
      <c r="F20" s="1">
        <f>F19/D19</f>
        <v>4.1582137161084516</v>
      </c>
      <c r="G20" s="1"/>
    </row>
    <row r="21" spans="1:7" x14ac:dyDescent="0.25">
      <c r="A21" s="1"/>
      <c r="B21" s="143" t="s">
        <v>64</v>
      </c>
      <c r="C21" s="154"/>
      <c r="D21" s="154"/>
      <c r="E21" s="154"/>
      <c r="F21" s="155"/>
      <c r="G21" s="1">
        <f>G19*65/G30</f>
        <v>35.041712635271658</v>
      </c>
    </row>
    <row r="22" spans="1:7" x14ac:dyDescent="0.25">
      <c r="A22" s="1"/>
      <c r="B22" s="143" t="s">
        <v>65</v>
      </c>
      <c r="C22" s="154"/>
      <c r="D22" s="154"/>
      <c r="E22" s="154"/>
      <c r="F22" s="155"/>
      <c r="G22" s="1">
        <f>G19*75/G30</f>
        <v>40.432745348390377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8" t="s">
        <v>121</v>
      </c>
      <c r="C24" s="79">
        <v>100</v>
      </c>
      <c r="D24" s="99">
        <v>9.3000000000000007</v>
      </c>
      <c r="E24" s="99">
        <v>12</v>
      </c>
      <c r="F24" s="99">
        <v>27.1</v>
      </c>
      <c r="G24" s="99">
        <v>254</v>
      </c>
    </row>
    <row r="25" spans="1:7" ht="16.5" thickBot="1" x14ac:dyDescent="0.3">
      <c r="A25" s="1"/>
      <c r="B25" s="100" t="s">
        <v>113</v>
      </c>
      <c r="C25" s="101">
        <v>200</v>
      </c>
      <c r="D25" s="82">
        <v>0.6</v>
      </c>
      <c r="E25" s="82">
        <v>0.2</v>
      </c>
      <c r="F25" s="82">
        <v>20</v>
      </c>
      <c r="G25" s="82">
        <v>90</v>
      </c>
    </row>
    <row r="26" spans="1:7" x14ac:dyDescent="0.25">
      <c r="A26" s="1"/>
      <c r="B26" s="3" t="s">
        <v>10</v>
      </c>
      <c r="C26" s="1"/>
      <c r="D26" s="1">
        <f>SUM(D24:D25)</f>
        <v>9.9</v>
      </c>
      <c r="E26" s="1">
        <f>SUM(E24:E25)</f>
        <v>12.2</v>
      </c>
      <c r="F26" s="1">
        <f>SUM(F24:F25)</f>
        <v>47.1</v>
      </c>
      <c r="G26" s="1">
        <f>SUM(G24:G25)</f>
        <v>344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1.2323232323232323</v>
      </c>
      <c r="F27" s="1">
        <f>F26/D26</f>
        <v>4.7575757575757578</v>
      </c>
      <c r="G27" s="1"/>
    </row>
    <row r="28" spans="1:7" x14ac:dyDescent="0.25">
      <c r="A28" s="1"/>
      <c r="B28" s="143" t="s">
        <v>64</v>
      </c>
      <c r="C28" s="154"/>
      <c r="D28" s="154"/>
      <c r="E28" s="154"/>
      <c r="F28" s="155"/>
      <c r="G28" s="1">
        <f>G26*65/G30</f>
        <v>13.858759653407049</v>
      </c>
    </row>
    <row r="29" spans="1:7" x14ac:dyDescent="0.25">
      <c r="A29" s="1"/>
      <c r="B29" s="143" t="s">
        <v>65</v>
      </c>
      <c r="C29" s="154"/>
      <c r="D29" s="154"/>
      <c r="E29" s="154"/>
      <c r="F29" s="155"/>
      <c r="G29" s="1">
        <f>G26*75/G30</f>
        <v>15.990876523161978</v>
      </c>
    </row>
    <row r="30" spans="1:7" x14ac:dyDescent="0.25">
      <c r="A30" s="1"/>
      <c r="B30" s="3" t="s">
        <v>14</v>
      </c>
      <c r="C30" s="1"/>
      <c r="D30" s="1">
        <f>D7+D19+D26</f>
        <v>57.71</v>
      </c>
      <c r="E30" s="1">
        <f>E7+E19+E26</f>
        <v>67.150000000000006</v>
      </c>
      <c r="F30" s="1">
        <f>F7+F19+F26</f>
        <v>230.05999999999997</v>
      </c>
      <c r="G30" s="1">
        <f>G7+G19+G26</f>
        <v>1613.42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1.1635765032056837</v>
      </c>
      <c r="F32" s="1">
        <f>F30/D30</f>
        <v>3.9864841448622417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76.829523809523806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70.148695652173913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230.84</v>
      </c>
      <c r="E43" s="1">
        <f t="shared" ref="E43:F43" si="0">E30*E41</f>
        <v>604.35</v>
      </c>
      <c r="F43" s="1">
        <f t="shared" si="0"/>
        <v>920.2399999999999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1755.4299999999998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D43*100/D45</f>
        <v>13.150054402624999</v>
      </c>
      <c r="E47" s="1">
        <f>E43*100/D45</f>
        <v>34.427462217234527</v>
      </c>
      <c r="F47" s="1">
        <f>F43*100/D45</f>
        <v>52.422483380140477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29:F29"/>
    <mergeCell ref="B34:F35"/>
    <mergeCell ref="G34:G35"/>
    <mergeCell ref="B36:F37"/>
    <mergeCell ref="G36:G37"/>
    <mergeCell ref="B9:F9"/>
    <mergeCell ref="B10:F10"/>
    <mergeCell ref="B21:F21"/>
    <mergeCell ref="B22:F22"/>
    <mergeCell ref="B28:F2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abSelected="1" workbookViewId="0">
      <selection activeCell="B18" sqref="B18"/>
    </sheetView>
  </sheetViews>
  <sheetFormatPr defaultRowHeight="15" x14ac:dyDescent="0.25"/>
  <cols>
    <col min="1" max="1" width="4.7109375" customWidth="1"/>
    <col min="2" max="2" width="34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45" t="s">
        <v>96</v>
      </c>
      <c r="C4" s="55">
        <v>50</v>
      </c>
      <c r="D4" s="73">
        <v>9.75</v>
      </c>
      <c r="E4" s="73">
        <v>3.95</v>
      </c>
      <c r="F4" s="73">
        <v>1.73</v>
      </c>
      <c r="G4" s="73">
        <v>82.3</v>
      </c>
    </row>
    <row r="5" spans="1:7" ht="21.75" customHeight="1" thickBot="1" x14ac:dyDescent="0.3">
      <c r="A5" s="1"/>
      <c r="B5" s="45" t="s">
        <v>97</v>
      </c>
      <c r="C5" s="44">
        <v>150</v>
      </c>
      <c r="D5" s="18">
        <v>3.45</v>
      </c>
      <c r="E5" s="18">
        <v>4.2</v>
      </c>
      <c r="F5" s="27">
        <v>36.299999999999997</v>
      </c>
      <c r="G5" s="27">
        <v>196.5</v>
      </c>
    </row>
    <row r="6" spans="1:7" ht="16.5" thickBot="1" x14ac:dyDescent="0.3">
      <c r="A6" s="1"/>
      <c r="B6" s="48" t="s">
        <v>78</v>
      </c>
      <c r="C6" s="44">
        <v>200</v>
      </c>
      <c r="D6" s="19">
        <v>3.6</v>
      </c>
      <c r="E6" s="19">
        <v>2.8</v>
      </c>
      <c r="F6" s="29">
        <v>17.600000000000001</v>
      </c>
      <c r="G6" s="29">
        <v>110</v>
      </c>
    </row>
    <row r="7" spans="1:7" ht="21.75" customHeight="1" thickBot="1" x14ac:dyDescent="0.3">
      <c r="A7" s="1"/>
      <c r="B7" s="56" t="s">
        <v>63</v>
      </c>
      <c r="C7" s="44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7" ht="16.5" thickBot="1" x14ac:dyDescent="0.3">
      <c r="A8" s="1"/>
      <c r="B8" s="48" t="s">
        <v>74</v>
      </c>
      <c r="C8" s="57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6.5" thickBot="1" x14ac:dyDescent="0.3">
      <c r="A9" s="1"/>
      <c r="B9" s="49"/>
      <c r="C9" s="58"/>
      <c r="D9" s="10"/>
      <c r="E9" s="10"/>
      <c r="F9" s="10"/>
      <c r="G9" s="10"/>
    </row>
    <row r="10" spans="1:7" ht="15.75" x14ac:dyDescent="0.25">
      <c r="A10" s="1"/>
      <c r="B10" s="49" t="s">
        <v>10</v>
      </c>
      <c r="C10" s="58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3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3" t="s">
        <v>64</v>
      </c>
      <c r="C12" s="154"/>
      <c r="D12" s="154"/>
      <c r="E12" s="154"/>
      <c r="F12" s="155"/>
      <c r="G12" s="1">
        <f>G10*65/G31</f>
        <v>23.70679282086358</v>
      </c>
    </row>
    <row r="13" spans="1:7" x14ac:dyDescent="0.25">
      <c r="A13" s="1"/>
      <c r="B13" s="143" t="s">
        <v>65</v>
      </c>
      <c r="C13" s="154"/>
      <c r="D13" s="154"/>
      <c r="E13" s="154"/>
      <c r="F13" s="155"/>
      <c r="G13" s="1">
        <f>G10*75/G31</f>
        <v>27.353991716381053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93" t="s">
        <v>128</v>
      </c>
      <c r="C15" s="90">
        <v>200</v>
      </c>
      <c r="D15" s="80">
        <v>12.2</v>
      </c>
      <c r="E15" s="80">
        <v>14.4</v>
      </c>
      <c r="F15" s="80">
        <v>18.2</v>
      </c>
      <c r="G15" s="80">
        <v>251.92</v>
      </c>
    </row>
    <row r="16" spans="1:7" ht="16.5" thickBot="1" x14ac:dyDescent="0.3">
      <c r="A16" s="30"/>
      <c r="B16" s="104" t="s">
        <v>116</v>
      </c>
      <c r="C16" s="79">
        <v>200</v>
      </c>
      <c r="D16" s="85">
        <v>0.2</v>
      </c>
      <c r="E16" s="85">
        <v>0.06</v>
      </c>
      <c r="F16" s="85">
        <v>15</v>
      </c>
      <c r="G16" s="85">
        <v>56</v>
      </c>
    </row>
    <row r="17" spans="1:7" ht="16.5" thickBot="1" x14ac:dyDescent="0.3">
      <c r="A17" s="1"/>
      <c r="B17" s="93" t="s">
        <v>63</v>
      </c>
      <c r="C17" s="105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106" t="s">
        <v>81</v>
      </c>
      <c r="C18" s="142">
        <v>45</v>
      </c>
      <c r="D18" s="82">
        <v>5.8</v>
      </c>
      <c r="E18" s="82">
        <v>7.51</v>
      </c>
      <c r="F18" s="82">
        <v>7.2</v>
      </c>
      <c r="G18" s="82">
        <v>163.1</v>
      </c>
    </row>
    <row r="19" spans="1:7" ht="16.5" thickBot="1" x14ac:dyDescent="0.3">
      <c r="A19" s="1"/>
      <c r="B19" s="83" t="s">
        <v>130</v>
      </c>
      <c r="C19" s="107">
        <v>200</v>
      </c>
      <c r="D19" s="80">
        <v>1.8</v>
      </c>
      <c r="E19" s="80">
        <v>0.4</v>
      </c>
      <c r="F19" s="80">
        <v>16.2</v>
      </c>
      <c r="G19" s="80">
        <v>178</v>
      </c>
    </row>
    <row r="20" spans="1:7" x14ac:dyDescent="0.25">
      <c r="A20" s="1"/>
      <c r="B20" s="3" t="s">
        <v>10</v>
      </c>
      <c r="C20" s="1"/>
      <c r="D20" s="1">
        <f>SUM(D15:D19)</f>
        <v>21.98</v>
      </c>
      <c r="E20" s="1">
        <f>SUM(E15:E19)</f>
        <v>22.729999999999997</v>
      </c>
      <c r="F20" s="1">
        <f>SUM(F15:F19)</f>
        <v>66.86</v>
      </c>
      <c r="G20" s="1">
        <f>SUM(G15:G19)</f>
        <v>703.31999999999994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1.0341219290263874</v>
      </c>
      <c r="F21" s="1">
        <f>F20/D20</f>
        <v>3.0418562329390353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28.952008207622448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33.406163316487437</v>
      </c>
    </row>
    <row r="24" spans="1:7" x14ac:dyDescent="0.25">
      <c r="A24" s="1"/>
      <c r="B24" s="23" t="s">
        <v>13</v>
      </c>
      <c r="C24" s="24"/>
      <c r="D24" s="24"/>
      <c r="E24" s="24"/>
      <c r="F24" s="24"/>
      <c r="G24" s="24"/>
    </row>
    <row r="25" spans="1:7" ht="15.75" x14ac:dyDescent="0.25">
      <c r="A25" s="30"/>
      <c r="B25" s="93" t="s">
        <v>118</v>
      </c>
      <c r="C25" s="79">
        <v>40</v>
      </c>
      <c r="D25" s="102">
        <v>3.2</v>
      </c>
      <c r="E25" s="102">
        <v>2.8</v>
      </c>
      <c r="F25" s="102">
        <v>40.049999999999997</v>
      </c>
      <c r="G25" s="102">
        <v>175</v>
      </c>
    </row>
    <row r="26" spans="1:7" ht="16.5" thickBot="1" x14ac:dyDescent="0.3">
      <c r="A26" s="1"/>
      <c r="B26" s="86" t="s">
        <v>83</v>
      </c>
      <c r="C26" s="108">
        <v>200</v>
      </c>
      <c r="D26" s="82">
        <v>4.2</v>
      </c>
      <c r="E26" s="109">
        <v>4</v>
      </c>
      <c r="F26" s="82">
        <v>18</v>
      </c>
      <c r="G26" s="82">
        <v>124.8</v>
      </c>
    </row>
    <row r="27" spans="1:7" x14ac:dyDescent="0.25">
      <c r="A27" s="1"/>
      <c r="B27" s="3" t="s">
        <v>10</v>
      </c>
      <c r="C27" s="26"/>
      <c r="D27" s="26">
        <f>SUM(D25:D26)</f>
        <v>7.4</v>
      </c>
      <c r="E27" s="26">
        <f>SUM(E25:E26)</f>
        <v>6.8</v>
      </c>
      <c r="F27" s="26">
        <f>SUM(F25:F26)</f>
        <v>58.05</v>
      </c>
      <c r="G27" s="26">
        <f>SUM(G25:G26)</f>
        <v>299.8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0.91891891891891886</v>
      </c>
      <c r="F28" s="1">
        <f>F27/D27</f>
        <v>7.8445945945945939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12.341198971513977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14.239844967131512</v>
      </c>
    </row>
    <row r="31" spans="1:7" x14ac:dyDescent="0.25">
      <c r="A31" s="1"/>
      <c r="B31" s="3" t="s">
        <v>14</v>
      </c>
      <c r="C31" s="1"/>
      <c r="D31" s="1">
        <f>D10+D20+D27</f>
        <v>53.88</v>
      </c>
      <c r="E31" s="1">
        <f>E10+E20+E27</f>
        <v>48.759999999999991</v>
      </c>
      <c r="F31" s="1">
        <f>F10+F20+F27</f>
        <v>200.51999999999998</v>
      </c>
      <c r="G31" s="35">
        <f>G10+G20+G27</f>
        <v>1579.02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0.90497401633259078</v>
      </c>
      <c r="F33" s="1">
        <f>F31/D31</f>
        <v>3.7216035634743871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75.191428571428574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68.653043478260869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215.52</v>
      </c>
      <c r="E42" s="1">
        <f>E31*E41</f>
        <v>438.83999999999992</v>
      </c>
      <c r="F42" s="1">
        <f>F31*F41</f>
        <v>802.07999999999993</v>
      </c>
      <c r="G42" s="1"/>
    </row>
    <row r="43" spans="1:7" x14ac:dyDescent="0.25">
      <c r="A43" s="1"/>
      <c r="B43" s="3" t="s">
        <v>54</v>
      </c>
      <c r="C43" s="1"/>
      <c r="D43" s="1">
        <f>D42+E42+F42</f>
        <v>1456.4399999999998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14.797725961934582</v>
      </c>
      <c r="E44" s="1">
        <f>E42*100/D43</f>
        <v>30.131004366812224</v>
      </c>
      <c r="F44" s="1">
        <f>F42*100/D43</f>
        <v>55.071269671253198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0">
    <mergeCell ref="B22:F22"/>
    <mergeCell ref="B12:F12"/>
    <mergeCell ref="B13:F13"/>
    <mergeCell ref="B37:F38"/>
    <mergeCell ref="G37:G38"/>
    <mergeCell ref="B23:F23"/>
    <mergeCell ref="B29:F29"/>
    <mergeCell ref="B30:F30"/>
    <mergeCell ref="B35:F36"/>
    <mergeCell ref="G35:G36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2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19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32.25" thickBot="1" x14ac:dyDescent="0.3">
      <c r="A4" s="1"/>
      <c r="B4" s="40" t="s">
        <v>87</v>
      </c>
      <c r="C4" s="44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7.25" customHeight="1" thickBot="1" x14ac:dyDescent="0.3">
      <c r="A5" s="1"/>
      <c r="B5" s="59" t="s">
        <v>98</v>
      </c>
      <c r="C5" s="60">
        <v>200</v>
      </c>
      <c r="D5" s="19">
        <v>0.2</v>
      </c>
      <c r="E5" s="19">
        <v>0.06</v>
      </c>
      <c r="F5" s="19">
        <v>12.8</v>
      </c>
      <c r="G5" s="29">
        <v>51.2</v>
      </c>
    </row>
    <row r="6" spans="1:8" ht="16.5" thickBot="1" x14ac:dyDescent="0.3">
      <c r="A6" s="1"/>
      <c r="B6" s="49" t="s">
        <v>77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ht="16.5" thickBot="1" x14ac:dyDescent="0.3">
      <c r="A7" s="30"/>
      <c r="B7" s="49"/>
      <c r="C7" s="61"/>
      <c r="D7" s="32"/>
      <c r="E7" s="32"/>
      <c r="F7" s="32"/>
      <c r="G7" s="33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G8*65/G32</f>
        <v>18.641933859325164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G8*75/G32</f>
        <v>21.509923683836728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145</v>
      </c>
      <c r="C13" s="110">
        <v>50</v>
      </c>
      <c r="D13" s="80">
        <v>6.6</v>
      </c>
      <c r="E13" s="111">
        <v>11.7</v>
      </c>
      <c r="F13" s="80">
        <v>1.2</v>
      </c>
      <c r="G13" s="80">
        <v>136.5</v>
      </c>
    </row>
    <row r="14" spans="1:8" ht="21" customHeight="1" thickBot="1" x14ac:dyDescent="0.3">
      <c r="A14" s="1"/>
      <c r="B14" s="83" t="s">
        <v>131</v>
      </c>
      <c r="C14" s="81" t="s">
        <v>132</v>
      </c>
      <c r="D14" s="80">
        <v>21.6</v>
      </c>
      <c r="E14" s="80">
        <v>2.5</v>
      </c>
      <c r="F14" s="80">
        <v>2</v>
      </c>
      <c r="G14" s="94">
        <v>113.2</v>
      </c>
    </row>
    <row r="15" spans="1:8" ht="16.5" thickBot="1" x14ac:dyDescent="0.3">
      <c r="A15" s="1"/>
      <c r="B15" s="78" t="s">
        <v>79</v>
      </c>
      <c r="C15" s="81">
        <v>150</v>
      </c>
      <c r="D15" s="80">
        <v>3</v>
      </c>
      <c r="E15" s="80">
        <v>3</v>
      </c>
      <c r="F15" s="94">
        <v>14.6</v>
      </c>
      <c r="G15" s="94">
        <v>97</v>
      </c>
    </row>
    <row r="16" spans="1:8" ht="15" customHeight="1" thickBot="1" x14ac:dyDescent="0.3">
      <c r="A16" s="1"/>
      <c r="B16" s="83" t="s">
        <v>89</v>
      </c>
      <c r="C16" s="90">
        <v>200</v>
      </c>
      <c r="D16" s="112">
        <v>0.09</v>
      </c>
      <c r="E16" s="112">
        <v>0.06</v>
      </c>
      <c r="F16" s="112">
        <v>8.52</v>
      </c>
      <c r="G16" s="112">
        <v>35.020000000000003</v>
      </c>
    </row>
    <row r="17" spans="1:8" ht="16.5" thickBot="1" x14ac:dyDescent="0.3">
      <c r="A17" s="1"/>
      <c r="B17" s="86" t="s">
        <v>63</v>
      </c>
      <c r="C17" s="113">
        <v>40</v>
      </c>
      <c r="D17" s="80">
        <v>2.64</v>
      </c>
      <c r="E17" s="80">
        <v>0.48</v>
      </c>
      <c r="F17" s="80">
        <v>13.68</v>
      </c>
      <c r="G17" s="80">
        <v>72.400000000000006</v>
      </c>
    </row>
    <row r="18" spans="1:8" ht="16.5" thickBot="1" x14ac:dyDescent="0.3">
      <c r="A18" s="1"/>
      <c r="B18" s="86" t="s">
        <v>111</v>
      </c>
      <c r="C18" s="97">
        <v>50</v>
      </c>
      <c r="D18" s="114">
        <v>7.6</v>
      </c>
      <c r="E18" s="114">
        <v>0.51</v>
      </c>
      <c r="F18" s="114">
        <v>46.7</v>
      </c>
      <c r="G18" s="114">
        <v>231</v>
      </c>
    </row>
    <row r="19" spans="1:8" ht="16.5" thickBot="1" x14ac:dyDescent="0.3">
      <c r="A19" s="1"/>
      <c r="B19" s="86" t="s">
        <v>133</v>
      </c>
      <c r="C19" s="113">
        <v>150</v>
      </c>
      <c r="D19" s="80">
        <v>0.6</v>
      </c>
      <c r="E19" s="80">
        <v>0.6</v>
      </c>
      <c r="F19" s="80">
        <v>18.7</v>
      </c>
      <c r="G19" s="80">
        <v>87.5</v>
      </c>
    </row>
    <row r="20" spans="1:8" ht="15.75" x14ac:dyDescent="0.25">
      <c r="A20" s="30"/>
      <c r="B20" s="49"/>
      <c r="C20" s="41"/>
      <c r="D20" s="26"/>
      <c r="E20" s="26"/>
      <c r="F20" s="26"/>
      <c r="G20" s="26"/>
      <c r="H20" s="15"/>
    </row>
    <row r="21" spans="1:8" ht="15.75" x14ac:dyDescent="0.25">
      <c r="A21" s="30"/>
      <c r="B21" s="49" t="s">
        <v>10</v>
      </c>
      <c r="C21" s="41"/>
      <c r="D21" s="26">
        <f>SUM(D13:D20)</f>
        <v>42.13</v>
      </c>
      <c r="E21" s="26">
        <f>SUM(E13:E20)</f>
        <v>18.850000000000001</v>
      </c>
      <c r="F21" s="26">
        <f>SUM(F13:F20)</f>
        <v>105.4</v>
      </c>
      <c r="G21" s="26">
        <f>SUM(G13:G20)</f>
        <v>772.62</v>
      </c>
      <c r="H21" s="15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32.424878294443516</v>
      </c>
    </row>
    <row r="24" spans="1:8" x14ac:dyDescent="0.25">
      <c r="A24" s="1"/>
      <c r="B24" s="143" t="s">
        <v>68</v>
      </c>
      <c r="C24" s="154"/>
      <c r="D24" s="154"/>
      <c r="E24" s="154"/>
      <c r="F24" s="155"/>
      <c r="G24" s="1">
        <f>G21*75/G32</f>
        <v>37.413321108973285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86" t="s">
        <v>119</v>
      </c>
      <c r="C26" s="115">
        <v>100</v>
      </c>
      <c r="D26" s="102">
        <v>7.6</v>
      </c>
      <c r="E26" s="102">
        <v>0.9</v>
      </c>
      <c r="F26" s="102">
        <v>46.7</v>
      </c>
      <c r="G26" s="102">
        <v>231</v>
      </c>
    </row>
    <row r="27" spans="1:8" ht="15.75" x14ac:dyDescent="0.25">
      <c r="A27" s="1"/>
      <c r="B27" s="86" t="s">
        <v>76</v>
      </c>
      <c r="C27" s="79">
        <v>200</v>
      </c>
      <c r="D27" s="116">
        <v>6</v>
      </c>
      <c r="E27" s="116">
        <v>5</v>
      </c>
      <c r="F27" s="116">
        <v>8</v>
      </c>
      <c r="G27" s="116">
        <v>101</v>
      </c>
    </row>
    <row r="28" spans="1:8" x14ac:dyDescent="0.25">
      <c r="A28" s="1"/>
      <c r="B28" s="3" t="s">
        <v>10</v>
      </c>
      <c r="C28" s="1"/>
      <c r="D28" s="1">
        <f>SUM(D26:D27)</f>
        <v>13.6</v>
      </c>
      <c r="E28" s="1">
        <f>SUM(E26:E27)</f>
        <v>5.9</v>
      </c>
      <c r="F28" s="1">
        <f>SUM(F26:F27)</f>
        <v>54.7</v>
      </c>
      <c r="G28" s="1">
        <f>SUM(G26:G27)</f>
        <v>332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0.43382352941176472</v>
      </c>
      <c r="F29" s="1">
        <f>F28/D28</f>
        <v>4.0220588235294121</v>
      </c>
      <c r="G29" s="1"/>
    </row>
    <row r="30" spans="1:8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13.933187846231325</v>
      </c>
    </row>
    <row r="31" spans="1:8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16.07675520718999</v>
      </c>
    </row>
    <row r="32" spans="1:8" x14ac:dyDescent="0.25">
      <c r="A32" s="1"/>
      <c r="B32" s="3" t="s">
        <v>14</v>
      </c>
      <c r="C32" s="1"/>
      <c r="D32" s="1">
        <f>D8+D21+D28</f>
        <v>68.63</v>
      </c>
      <c r="E32" s="1">
        <f>E8+E21+E28</f>
        <v>30.43</v>
      </c>
      <c r="F32" s="1">
        <f>F8+F21+F28</f>
        <v>243.3</v>
      </c>
      <c r="G32" s="1">
        <f>G8+G21+G28</f>
        <v>1548.82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0.4433921025790471</v>
      </c>
      <c r="F34" s="1">
        <f>F32/D32</f>
        <v>3.5450968964009912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73.75333333333333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67.34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274.52</v>
      </c>
      <c r="E41" s="1">
        <f>E32*E40</f>
        <v>273.87</v>
      </c>
      <c r="F41" s="1">
        <f>F32*F40</f>
        <v>973.2</v>
      </c>
      <c r="G41" s="1"/>
    </row>
    <row r="42" spans="1:7" x14ac:dyDescent="0.25">
      <c r="A42" s="1"/>
      <c r="B42" s="3" t="s">
        <v>54</v>
      </c>
      <c r="C42" s="1"/>
      <c r="D42" s="1">
        <f>D41+E41+F41</f>
        <v>1521.5900000000001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18.041653796357757</v>
      </c>
      <c r="E43" s="1">
        <f>E41*100/D42</f>
        <v>17.998935324233202</v>
      </c>
      <c r="F43" s="1">
        <f>F41*100/D42</f>
        <v>63.959410879409035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A45" s="1"/>
    </row>
    <row r="49" ht="15" customHeight="1" x14ac:dyDescent="0.25"/>
    <row r="51" ht="15" customHeight="1" x14ac:dyDescent="0.25"/>
  </sheetData>
  <mergeCells count="12">
    <mergeCell ref="B37:F38"/>
    <mergeCell ref="G37:G38"/>
    <mergeCell ref="B24:F24"/>
    <mergeCell ref="B30:F30"/>
    <mergeCell ref="B31:F31"/>
    <mergeCell ref="B35:F36"/>
    <mergeCell ref="G35:G36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workbookViewId="0">
      <selection activeCell="C15" sqref="C15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20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16.5" thickBot="1" x14ac:dyDescent="0.3">
      <c r="A4" s="1"/>
      <c r="B4" s="51" t="s">
        <v>80</v>
      </c>
      <c r="C4" s="52" t="s">
        <v>82</v>
      </c>
      <c r="D4" s="18">
        <v>9.5</v>
      </c>
      <c r="E4" s="18">
        <v>15.3</v>
      </c>
      <c r="F4" s="18">
        <v>1.6</v>
      </c>
      <c r="G4" s="27">
        <v>182</v>
      </c>
    </row>
    <row r="5" spans="1:8" ht="23.25" customHeight="1" thickBot="1" x14ac:dyDescent="0.3">
      <c r="A5" s="1"/>
      <c r="B5" s="49" t="s">
        <v>73</v>
      </c>
      <c r="C5" s="62">
        <v>200</v>
      </c>
      <c r="D5" s="18">
        <v>1.4</v>
      </c>
      <c r="E5" s="18">
        <v>1</v>
      </c>
      <c r="F5" s="18">
        <v>15</v>
      </c>
      <c r="G5" s="27">
        <v>78</v>
      </c>
    </row>
    <row r="6" spans="1:8" ht="15.75" x14ac:dyDescent="0.25">
      <c r="A6" s="1"/>
      <c r="B6" s="48" t="s">
        <v>63</v>
      </c>
      <c r="C6" s="41">
        <v>30</v>
      </c>
      <c r="D6" s="28">
        <v>1.98</v>
      </c>
      <c r="E6" s="28">
        <v>0.36</v>
      </c>
      <c r="F6" s="28">
        <v>10.26</v>
      </c>
      <c r="G6" s="28">
        <v>54.3</v>
      </c>
    </row>
    <row r="7" spans="1:8" ht="15.75" x14ac:dyDescent="0.25">
      <c r="A7" s="1"/>
      <c r="B7" s="56" t="s">
        <v>99</v>
      </c>
      <c r="C7" s="47">
        <v>80</v>
      </c>
      <c r="D7" s="74">
        <v>6.3</v>
      </c>
      <c r="E7" s="75">
        <v>13.4</v>
      </c>
      <c r="F7" s="75">
        <v>20.100000000000001</v>
      </c>
      <c r="G7" s="75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20.104178724389396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23.197129297372381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136</v>
      </c>
      <c r="C13" s="79">
        <v>50</v>
      </c>
      <c r="D13" s="82">
        <v>3.81</v>
      </c>
      <c r="E13" s="82">
        <v>9.4</v>
      </c>
      <c r="F13" s="82">
        <v>0.98</v>
      </c>
      <c r="G13" s="82">
        <v>103.8</v>
      </c>
    </row>
    <row r="14" spans="1:8" ht="16.5" thickBot="1" x14ac:dyDescent="0.3">
      <c r="A14" s="1"/>
      <c r="B14" s="93" t="s">
        <v>140</v>
      </c>
      <c r="C14" s="79">
        <v>50</v>
      </c>
      <c r="D14" s="117">
        <v>10.06</v>
      </c>
      <c r="E14" s="117">
        <v>11.8</v>
      </c>
      <c r="F14" s="117">
        <v>9.4</v>
      </c>
      <c r="G14" s="117">
        <v>182.6</v>
      </c>
    </row>
    <row r="15" spans="1:8" ht="16.5" thickBot="1" x14ac:dyDescent="0.3">
      <c r="A15" s="1"/>
      <c r="B15" s="93" t="s">
        <v>67</v>
      </c>
      <c r="C15" s="79">
        <v>150</v>
      </c>
      <c r="D15" s="94">
        <v>3.15</v>
      </c>
      <c r="E15" s="80">
        <v>4.95</v>
      </c>
      <c r="F15" s="80">
        <v>20.100000000000001</v>
      </c>
      <c r="G15" s="80">
        <v>138</v>
      </c>
    </row>
    <row r="16" spans="1:8" ht="16.5" thickBot="1" x14ac:dyDescent="0.3">
      <c r="A16" s="1"/>
      <c r="B16" s="83" t="s">
        <v>78</v>
      </c>
      <c r="C16" s="79">
        <v>200</v>
      </c>
      <c r="D16" s="85">
        <v>3.6</v>
      </c>
      <c r="E16" s="85">
        <v>2.8</v>
      </c>
      <c r="F16" s="85">
        <v>23.4</v>
      </c>
      <c r="G16" s="118">
        <v>134</v>
      </c>
    </row>
    <row r="17" spans="1:7" ht="16.5" thickBot="1" x14ac:dyDescent="0.3">
      <c r="A17" s="1"/>
      <c r="B17" s="83" t="s">
        <v>63</v>
      </c>
      <c r="C17" s="119">
        <v>30</v>
      </c>
      <c r="D17" s="82">
        <v>1.98</v>
      </c>
      <c r="E17" s="82">
        <v>0.36</v>
      </c>
      <c r="F17" s="82">
        <v>10.26</v>
      </c>
      <c r="G17" s="82">
        <v>54.3</v>
      </c>
    </row>
    <row r="18" spans="1:7" ht="16.5" thickBot="1" x14ac:dyDescent="0.3">
      <c r="A18" s="1"/>
      <c r="B18" s="83" t="s">
        <v>81</v>
      </c>
      <c r="C18" s="119">
        <v>45</v>
      </c>
      <c r="D18" s="111">
        <v>5.8</v>
      </c>
      <c r="E18" s="111">
        <v>7.5</v>
      </c>
      <c r="F18" s="111">
        <v>7.2</v>
      </c>
      <c r="G18" s="111">
        <v>119.7</v>
      </c>
    </row>
    <row r="19" spans="1:7" ht="15.75" x14ac:dyDescent="0.25">
      <c r="A19" s="1"/>
      <c r="B19" s="86" t="s">
        <v>129</v>
      </c>
      <c r="C19" s="97">
        <v>150</v>
      </c>
      <c r="D19" s="120">
        <v>2.25</v>
      </c>
      <c r="E19" s="120">
        <v>0.15</v>
      </c>
      <c r="F19" s="120">
        <v>31.5</v>
      </c>
      <c r="G19" s="120">
        <v>120</v>
      </c>
    </row>
    <row r="20" spans="1:7" x14ac:dyDescent="0.25">
      <c r="A20" s="1"/>
      <c r="B20" s="3" t="s">
        <v>10</v>
      </c>
      <c r="C20" s="1"/>
      <c r="D20" s="1">
        <f>SUM(D13:D19)</f>
        <v>30.650000000000002</v>
      </c>
      <c r="E20" s="1">
        <f>SUM(E13:E19)</f>
        <v>36.96</v>
      </c>
      <c r="F20" s="1">
        <f>SUM(F13:F19)</f>
        <v>102.84</v>
      </c>
      <c r="G20" s="1">
        <f>SUM(G13:G19)</f>
        <v>852.4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1.2058727569331158</v>
      </c>
      <c r="F21" s="1">
        <f>F20/D20</f>
        <v>3.3553017944535073</v>
      </c>
      <c r="G21" s="1"/>
    </row>
    <row r="22" spans="1:7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32.067368908438475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37.000810278967471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93" t="s">
        <v>120</v>
      </c>
      <c r="C25" s="115" t="s">
        <v>61</v>
      </c>
      <c r="D25" s="137">
        <v>7.7</v>
      </c>
      <c r="E25" s="137">
        <v>9.4</v>
      </c>
      <c r="F25" s="137">
        <v>33.9</v>
      </c>
      <c r="G25" s="137">
        <v>251</v>
      </c>
    </row>
    <row r="26" spans="1:7" ht="16.5" thickBot="1" x14ac:dyDescent="0.3">
      <c r="A26" s="1"/>
      <c r="B26" s="126" t="s">
        <v>113</v>
      </c>
      <c r="C26" s="122">
        <v>200</v>
      </c>
      <c r="D26" s="138">
        <v>0.6</v>
      </c>
      <c r="E26" s="138">
        <v>0.2</v>
      </c>
      <c r="F26" s="138">
        <v>20</v>
      </c>
      <c r="G26" s="138">
        <v>90</v>
      </c>
    </row>
    <row r="27" spans="1:7" x14ac:dyDescent="0.25">
      <c r="A27" s="1"/>
      <c r="B27" s="3" t="s">
        <v>10</v>
      </c>
      <c r="C27" s="1"/>
      <c r="D27" s="1">
        <f>SUM(D25:D26)</f>
        <v>8.3000000000000007</v>
      </c>
      <c r="E27" s="1">
        <f>SUM(E25:E26)</f>
        <v>9.6</v>
      </c>
      <c r="F27" s="1">
        <f>SUM(F25:F26)</f>
        <v>53.9</v>
      </c>
      <c r="G27" s="1">
        <f>SUM(G25:G26)</f>
        <v>341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1.1566265060240963</v>
      </c>
      <c r="F28" s="1">
        <f>F27/D27</f>
        <v>6.4939759036144569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12.828452367172126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14.802060423660146</v>
      </c>
    </row>
    <row r="31" spans="1:7" x14ac:dyDescent="0.25">
      <c r="A31" s="1"/>
      <c r="B31" s="3" t="s">
        <v>14</v>
      </c>
      <c r="C31" s="1"/>
      <c r="D31" s="1">
        <f>D8+D20+D27</f>
        <v>58.129999999999995</v>
      </c>
      <c r="E31" s="1">
        <f>E8+E20+E27</f>
        <v>76.62</v>
      </c>
      <c r="F31" s="1">
        <f>F8+F20+F27</f>
        <v>203.70000000000002</v>
      </c>
      <c r="G31" s="1">
        <f>G8+G20+G27</f>
        <v>1727.8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1.3180801651470844</v>
      </c>
      <c r="F33" s="1">
        <f>F31/D31</f>
        <v>3.5042146912093588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82.276190476190479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75.121739130434776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232.51999999999998</v>
      </c>
      <c r="E42" s="1">
        <f>E31*E41</f>
        <v>689.58</v>
      </c>
      <c r="F42" s="1">
        <f>F31*F41</f>
        <v>814.80000000000007</v>
      </c>
      <c r="G42" s="1"/>
    </row>
    <row r="43" spans="1:7" x14ac:dyDescent="0.25">
      <c r="B43" s="3" t="s">
        <v>54</v>
      </c>
      <c r="C43" s="1"/>
      <c r="D43" s="1">
        <f>D42+E42+F42</f>
        <v>1736.9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13.387068915884621</v>
      </c>
      <c r="E44" s="1">
        <f>E42*100/D43</f>
        <v>39.701767516840349</v>
      </c>
      <c r="F44" s="1">
        <f>F42*100/D43</f>
        <v>46.911163567275025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activeCell="B14" sqref="B14:G14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3" t="s">
        <v>21</v>
      </c>
      <c r="C2" s="144"/>
      <c r="D2" s="144"/>
      <c r="E2" s="144"/>
      <c r="F2" s="144"/>
      <c r="G2" s="144"/>
      <c r="H2" s="145"/>
    </row>
    <row r="3" spans="1:13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13" ht="21" customHeight="1" thickBot="1" x14ac:dyDescent="0.3">
      <c r="A4" s="1"/>
      <c r="B4" s="42" t="s">
        <v>100</v>
      </c>
      <c r="C4" s="62">
        <v>150</v>
      </c>
      <c r="D4" s="18">
        <v>3.45</v>
      </c>
      <c r="E4" s="18">
        <v>4.2</v>
      </c>
      <c r="F4" s="27">
        <v>36.299999999999997</v>
      </c>
      <c r="G4" s="27">
        <v>196.5</v>
      </c>
    </row>
    <row r="5" spans="1:13" ht="16.5" customHeight="1" x14ac:dyDescent="0.25">
      <c r="A5" s="1"/>
      <c r="B5" s="42" t="s">
        <v>101</v>
      </c>
      <c r="C5" s="63">
        <v>50</v>
      </c>
      <c r="D5" s="73">
        <v>6.74</v>
      </c>
      <c r="E5" s="73">
        <v>10.68</v>
      </c>
      <c r="F5" s="73">
        <v>2.8</v>
      </c>
      <c r="G5" s="73">
        <v>126.1</v>
      </c>
    </row>
    <row r="6" spans="1:13" ht="16.5" thickBot="1" x14ac:dyDescent="0.3">
      <c r="A6" s="1"/>
      <c r="B6" s="48" t="s">
        <v>125</v>
      </c>
      <c r="C6" s="64">
        <v>200</v>
      </c>
      <c r="D6" s="34">
        <v>0.2</v>
      </c>
      <c r="E6" s="34">
        <v>0.06</v>
      </c>
      <c r="F6" s="34">
        <v>15</v>
      </c>
      <c r="G6" s="34">
        <v>56</v>
      </c>
    </row>
    <row r="7" spans="1:13" ht="18" customHeight="1" thickBot="1" x14ac:dyDescent="0.3">
      <c r="A7" s="1"/>
      <c r="B7" s="40" t="s">
        <v>63</v>
      </c>
      <c r="C7" s="44">
        <v>30</v>
      </c>
      <c r="D7" s="21">
        <v>1.98</v>
      </c>
      <c r="E7" s="21">
        <v>0.36</v>
      </c>
      <c r="F7" s="21">
        <v>10.26</v>
      </c>
      <c r="G7" s="21">
        <v>54.3</v>
      </c>
    </row>
    <row r="8" spans="1:13" ht="16.5" thickBot="1" x14ac:dyDescent="0.3">
      <c r="A8" s="1"/>
      <c r="B8" s="48" t="s">
        <v>74</v>
      </c>
      <c r="C8" s="61">
        <v>40</v>
      </c>
      <c r="D8" s="20">
        <v>5.72</v>
      </c>
      <c r="E8" s="20">
        <v>7.92</v>
      </c>
      <c r="F8" s="20">
        <v>9.7200000000000006</v>
      </c>
      <c r="G8" s="20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23.129750676697583</v>
      </c>
    </row>
    <row r="12" spans="1:13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26.688173857727982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78" t="s">
        <v>134</v>
      </c>
      <c r="C14" s="79">
        <v>30</v>
      </c>
      <c r="D14" s="80">
        <v>1.4</v>
      </c>
      <c r="E14" s="80">
        <v>0</v>
      </c>
      <c r="F14" s="80">
        <v>0.65</v>
      </c>
      <c r="G14" s="80">
        <v>9.6</v>
      </c>
    </row>
    <row r="15" spans="1:13" ht="21" customHeight="1" thickBot="1" x14ac:dyDescent="0.3">
      <c r="A15" s="1"/>
      <c r="B15" s="86" t="s">
        <v>141</v>
      </c>
      <c r="C15" s="123" t="s">
        <v>142</v>
      </c>
      <c r="D15" s="82">
        <v>11.75</v>
      </c>
      <c r="E15" s="124">
        <v>16.98</v>
      </c>
      <c r="F15" s="82">
        <v>1.9</v>
      </c>
      <c r="G15" s="82">
        <v>209.47</v>
      </c>
      <c r="H15" s="76"/>
      <c r="I15" s="52"/>
      <c r="J15" s="38"/>
      <c r="K15" s="38"/>
      <c r="L15" s="38"/>
      <c r="M15" s="77"/>
    </row>
    <row r="16" spans="1:13" ht="21" customHeight="1" thickBot="1" x14ac:dyDescent="0.3">
      <c r="A16" s="1"/>
      <c r="B16" s="93" t="s">
        <v>69</v>
      </c>
      <c r="C16" s="81">
        <v>150</v>
      </c>
      <c r="D16" s="82">
        <v>5.0999999999999996</v>
      </c>
      <c r="E16" s="111">
        <v>4.3499999999999996</v>
      </c>
      <c r="F16" s="82">
        <v>30.3</v>
      </c>
      <c r="G16" s="82">
        <v>180</v>
      </c>
    </row>
    <row r="17" spans="1:7" ht="18" customHeight="1" thickBot="1" x14ac:dyDescent="0.3">
      <c r="A17" s="1"/>
      <c r="B17" s="104" t="s">
        <v>116</v>
      </c>
      <c r="C17" s="79">
        <v>200</v>
      </c>
      <c r="D17" s="85">
        <v>0.2</v>
      </c>
      <c r="E17" s="85">
        <v>0.06</v>
      </c>
      <c r="F17" s="85">
        <v>15</v>
      </c>
      <c r="G17" s="85">
        <v>56</v>
      </c>
    </row>
    <row r="18" spans="1:7" ht="16.5" thickBot="1" x14ac:dyDescent="0.3">
      <c r="A18" s="1"/>
      <c r="B18" s="86" t="s">
        <v>63</v>
      </c>
      <c r="C18" s="107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86" t="s">
        <v>111</v>
      </c>
      <c r="C19" s="97">
        <v>50</v>
      </c>
      <c r="D19" s="85">
        <v>7.6</v>
      </c>
      <c r="E19" s="85">
        <v>0.51</v>
      </c>
      <c r="F19" s="85">
        <v>46.7</v>
      </c>
      <c r="G19" s="85">
        <v>131</v>
      </c>
    </row>
    <row r="20" spans="1:7" ht="16.5" thickBot="1" x14ac:dyDescent="0.3">
      <c r="A20" s="1"/>
      <c r="B20" s="49"/>
      <c r="C20" s="66"/>
      <c r="D20" s="10"/>
      <c r="E20" s="10"/>
      <c r="F20" s="10"/>
      <c r="G20" s="10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27.018603503897907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31.175311735266813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83" t="s">
        <v>72</v>
      </c>
      <c r="C26" s="115">
        <v>50</v>
      </c>
      <c r="D26" s="125">
        <v>2.8</v>
      </c>
      <c r="E26" s="125">
        <v>4.4000000000000004</v>
      </c>
      <c r="F26" s="125">
        <v>28.05</v>
      </c>
      <c r="G26" s="125">
        <v>156</v>
      </c>
    </row>
    <row r="27" spans="1:7" ht="15.75" x14ac:dyDescent="0.25">
      <c r="A27" s="1"/>
      <c r="B27" s="86" t="s">
        <v>78</v>
      </c>
      <c r="C27" s="90">
        <v>200</v>
      </c>
      <c r="D27" s="91">
        <v>3.6</v>
      </c>
      <c r="E27" s="92">
        <v>2.8</v>
      </c>
      <c r="F27" s="92">
        <v>17.600000000000001</v>
      </c>
      <c r="G27" s="91">
        <v>196</v>
      </c>
    </row>
    <row r="28" spans="1:7" x14ac:dyDescent="0.25">
      <c r="A28" s="1"/>
      <c r="B28" s="3" t="s">
        <v>10</v>
      </c>
      <c r="C28" s="1"/>
      <c r="D28" s="1">
        <f>SUM(D26:D27)</f>
        <v>6.4</v>
      </c>
      <c r="E28" s="1">
        <f>SUM(E26:E27)</f>
        <v>7.2</v>
      </c>
      <c r="F28" s="1">
        <f>SUM(F26:F27)</f>
        <v>45.650000000000006</v>
      </c>
      <c r="G28" s="1">
        <f>SUM(G26:G27)</f>
        <v>352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1.125</v>
      </c>
      <c r="F29" s="1">
        <f>F28/D28</f>
        <v>7.1328125000000009</v>
      </c>
      <c r="G29" s="1"/>
    </row>
    <row r="30" spans="1:7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14.851645819404505</v>
      </c>
    </row>
    <row r="31" spans="1:7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17.136514407005198</v>
      </c>
    </row>
    <row r="32" spans="1:7" x14ac:dyDescent="0.25">
      <c r="A32" s="1"/>
      <c r="B32" s="3" t="s">
        <v>14</v>
      </c>
      <c r="C32" s="1"/>
      <c r="D32" s="1">
        <f>D9+D21+D28</f>
        <v>52.52</v>
      </c>
      <c r="E32" s="1">
        <f>E9+E21+E28</f>
        <v>52.68</v>
      </c>
      <c r="F32" s="1">
        <f>F9+F21+F28</f>
        <v>224.54</v>
      </c>
      <c r="G32" s="1">
        <f>G9+G21+G28</f>
        <v>1540.5700000000002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1.0030464584920029</v>
      </c>
      <c r="F34" s="1">
        <f>F32/D32</f>
        <v>4.275323686214775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73.360476190476206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66.981304347826097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51</v>
      </c>
      <c r="C41" s="3"/>
      <c r="D41" s="3"/>
      <c r="E41" s="3"/>
      <c r="F41" s="3"/>
      <c r="G41" s="3"/>
    </row>
    <row r="42" spans="1:7" x14ac:dyDescent="0.25"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53</v>
      </c>
      <c r="C43" s="1"/>
      <c r="D43" s="1">
        <f>D32*D42</f>
        <v>210.08</v>
      </c>
      <c r="E43" s="1">
        <f>E32*E42</f>
        <v>474.12</v>
      </c>
      <c r="F43" s="1">
        <f>F32*F42</f>
        <v>898.16</v>
      </c>
      <c r="G43" s="1"/>
    </row>
    <row r="44" spans="1:7" ht="15" customHeight="1" x14ac:dyDescent="0.25">
      <c r="B44" s="3" t="s">
        <v>54</v>
      </c>
      <c r="C44" s="1"/>
      <c r="D44" s="1">
        <f>D43+E43+F43</f>
        <v>1582.3600000000001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13.276372001314492</v>
      </c>
      <c r="E45" s="1">
        <f>E43*100/D44</f>
        <v>29.962840314466995</v>
      </c>
      <c r="F45" s="1">
        <f>F43*100/D44</f>
        <v>56.760787684218506</v>
      </c>
      <c r="G45" s="1"/>
    </row>
    <row r="46" spans="1:7" ht="15" customHeight="1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38:F39"/>
    <mergeCell ref="G38:G39"/>
    <mergeCell ref="B24:F24"/>
    <mergeCell ref="B30:F30"/>
    <mergeCell ref="B31:F31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>
      <selection activeCell="B12" sqref="B12:G12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22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7.25" customHeight="1" thickBot="1" x14ac:dyDescent="0.3">
      <c r="A4" s="1"/>
      <c r="B4" s="65" t="s">
        <v>103</v>
      </c>
      <c r="C4" s="44" t="s">
        <v>61</v>
      </c>
      <c r="D4" s="19">
        <v>16.27</v>
      </c>
      <c r="E4" s="19">
        <v>12.04</v>
      </c>
      <c r="F4" s="19">
        <v>22.33</v>
      </c>
      <c r="G4" s="19">
        <v>131.30000000000001</v>
      </c>
    </row>
    <row r="5" spans="1:8" ht="16.5" customHeight="1" thickBot="1" x14ac:dyDescent="0.3">
      <c r="A5" s="1"/>
      <c r="B5" s="49" t="s">
        <v>78</v>
      </c>
      <c r="C5" s="47">
        <v>200</v>
      </c>
      <c r="D5" s="18">
        <v>3.6</v>
      </c>
      <c r="E5" s="18">
        <v>2.8</v>
      </c>
      <c r="F5" s="18">
        <v>17.600000000000001</v>
      </c>
      <c r="G5" s="27">
        <v>196</v>
      </c>
    </row>
    <row r="6" spans="1:8" ht="16.5" thickBot="1" x14ac:dyDescent="0.3">
      <c r="A6" s="30"/>
      <c r="B6" s="49" t="s">
        <v>71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G7*65/G31</f>
        <v>19.866043323789764</v>
      </c>
    </row>
    <row r="10" spans="1:8" x14ac:dyDescent="0.25">
      <c r="A10" s="1"/>
      <c r="B10" s="143" t="s">
        <v>68</v>
      </c>
      <c r="C10" s="154"/>
      <c r="D10" s="154"/>
      <c r="E10" s="154"/>
      <c r="F10" s="155"/>
      <c r="G10" s="1">
        <f>G7*75/G31</f>
        <v>22.922357681295882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78" t="s">
        <v>146</v>
      </c>
      <c r="C12" s="79">
        <v>50</v>
      </c>
      <c r="D12" s="80">
        <v>3.2</v>
      </c>
      <c r="E12" s="80">
        <v>8.4</v>
      </c>
      <c r="F12" s="80">
        <v>1.4</v>
      </c>
      <c r="G12" s="80">
        <v>94</v>
      </c>
    </row>
    <row r="13" spans="1:8" ht="19.5" customHeight="1" thickBot="1" x14ac:dyDescent="0.3">
      <c r="A13" s="1"/>
      <c r="B13" s="86" t="s">
        <v>143</v>
      </c>
      <c r="C13" s="95">
        <v>50</v>
      </c>
      <c r="D13" s="82">
        <v>9.89</v>
      </c>
      <c r="E13" s="82">
        <v>6.74</v>
      </c>
      <c r="F13" s="82">
        <v>6.74</v>
      </c>
      <c r="G13" s="82">
        <v>192.11</v>
      </c>
    </row>
    <row r="14" spans="1:8" ht="16.5" thickBot="1" x14ac:dyDescent="0.3">
      <c r="A14" s="1"/>
      <c r="B14" s="126" t="s">
        <v>67</v>
      </c>
      <c r="C14" s="79">
        <v>150</v>
      </c>
      <c r="D14" s="80">
        <v>3.15</v>
      </c>
      <c r="E14" s="80">
        <v>4.95</v>
      </c>
      <c r="F14" s="94">
        <v>20.100000000000001</v>
      </c>
      <c r="G14" s="94">
        <v>128</v>
      </c>
    </row>
    <row r="15" spans="1:8" ht="15.75" x14ac:dyDescent="0.25">
      <c r="A15" s="1"/>
      <c r="B15" s="83" t="s">
        <v>113</v>
      </c>
      <c r="C15" s="90">
        <v>200</v>
      </c>
      <c r="D15" s="87">
        <v>6</v>
      </c>
      <c r="E15" s="87">
        <v>5</v>
      </c>
      <c r="F15" s="87">
        <v>10</v>
      </c>
      <c r="G15" s="127">
        <v>101</v>
      </c>
    </row>
    <row r="16" spans="1:8" ht="16.5" thickBot="1" x14ac:dyDescent="0.3">
      <c r="A16" s="1"/>
      <c r="B16" s="86" t="s">
        <v>63</v>
      </c>
      <c r="C16" s="81">
        <v>30</v>
      </c>
      <c r="D16" s="85">
        <v>1.98</v>
      </c>
      <c r="E16" s="85">
        <v>0.36</v>
      </c>
      <c r="F16" s="85">
        <v>10.26</v>
      </c>
      <c r="G16" s="85">
        <v>54.3</v>
      </c>
    </row>
    <row r="17" spans="1:7" ht="15.75" x14ac:dyDescent="0.25">
      <c r="A17" s="1"/>
      <c r="B17" s="83" t="s">
        <v>111</v>
      </c>
      <c r="C17" s="90">
        <v>50</v>
      </c>
      <c r="D17" s="128">
        <v>7.6</v>
      </c>
      <c r="E17" s="128">
        <v>0.51</v>
      </c>
      <c r="F17" s="128">
        <v>46.7</v>
      </c>
      <c r="G17" s="128">
        <v>231</v>
      </c>
    </row>
    <row r="18" spans="1:7" ht="16.5" thickBot="1" x14ac:dyDescent="0.3">
      <c r="A18" s="1"/>
      <c r="B18" s="86" t="s">
        <v>130</v>
      </c>
      <c r="C18" s="81">
        <v>200</v>
      </c>
      <c r="D18" s="85">
        <v>3</v>
      </c>
      <c r="E18" s="85">
        <v>0.2</v>
      </c>
      <c r="F18" s="85">
        <v>42</v>
      </c>
      <c r="G18" s="85">
        <v>178</v>
      </c>
    </row>
    <row r="19" spans="1:7" ht="15.75" x14ac:dyDescent="0.25">
      <c r="A19" s="1"/>
      <c r="B19" s="48"/>
      <c r="C19" s="50"/>
      <c r="D19" s="36"/>
      <c r="E19" s="36"/>
      <c r="F19" s="36"/>
      <c r="G19" s="36"/>
    </row>
    <row r="20" spans="1:7" x14ac:dyDescent="0.25">
      <c r="A20" s="1"/>
      <c r="B20" s="3" t="s">
        <v>10</v>
      </c>
      <c r="C20" s="1"/>
      <c r="D20" s="1">
        <f>SUM(D12:D19)</f>
        <v>34.82</v>
      </c>
      <c r="E20" s="1">
        <f>SUM(E12:E19)</f>
        <v>26.16</v>
      </c>
      <c r="F20" s="1">
        <f>SUM(F12:F19)</f>
        <v>137.19999999999999</v>
      </c>
      <c r="G20" s="1">
        <f>SUM(G12:G19)</f>
        <v>978.41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0.75129236071223437</v>
      </c>
      <c r="F21" s="1">
        <f>F20/D20</f>
        <v>3.9402642159678343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34.814858406643637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40.170990469204199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83" t="s">
        <v>119</v>
      </c>
      <c r="C25" s="115">
        <v>100</v>
      </c>
      <c r="D25" s="129">
        <v>7.6</v>
      </c>
      <c r="E25" s="129">
        <v>0.9</v>
      </c>
      <c r="F25" s="129">
        <v>46.7</v>
      </c>
      <c r="G25" s="129">
        <v>231</v>
      </c>
    </row>
    <row r="26" spans="1:7" ht="16.5" thickBot="1" x14ac:dyDescent="0.3">
      <c r="A26" s="1"/>
      <c r="B26" s="121" t="s">
        <v>122</v>
      </c>
      <c r="C26" s="130">
        <v>200</v>
      </c>
      <c r="D26" s="82">
        <v>0.24</v>
      </c>
      <c r="E26" s="82">
        <v>0.05</v>
      </c>
      <c r="F26" s="82">
        <v>15.2</v>
      </c>
      <c r="G26" s="82">
        <v>59</v>
      </c>
    </row>
    <row r="27" spans="1:7" x14ac:dyDescent="0.25">
      <c r="A27" s="1"/>
      <c r="B27" s="3" t="s">
        <v>10</v>
      </c>
      <c r="C27" s="1"/>
      <c r="D27" s="1">
        <f>SUM(D25:D26)</f>
        <v>7.84</v>
      </c>
      <c r="E27" s="1">
        <f>SUM(E25:E26)</f>
        <v>0.95000000000000007</v>
      </c>
      <c r="F27" s="1">
        <f>SUM(F25:F26)</f>
        <v>61.900000000000006</v>
      </c>
      <c r="G27" s="1">
        <f>SUM(G25:G26)</f>
        <v>290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0.12117346938775511</v>
      </c>
      <c r="F28" s="1">
        <f>F27/D27</f>
        <v>7.8954081632653068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10.319098269566597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11.906651849499921</v>
      </c>
    </row>
    <row r="31" spans="1:7" x14ac:dyDescent="0.25">
      <c r="A31" s="1"/>
      <c r="B31" s="3" t="s">
        <v>14</v>
      </c>
      <c r="C31" s="1"/>
      <c r="D31" s="1">
        <f>D7+D20+D27</f>
        <v>70.13</v>
      </c>
      <c r="E31" s="1">
        <f>E7+E20+E27</f>
        <v>42.46</v>
      </c>
      <c r="F31" s="1">
        <f>F7+F20+F27</f>
        <v>285.73</v>
      </c>
      <c r="G31" s="1">
        <f>G7+G20+G27</f>
        <v>1826.71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0.60544702694995012</v>
      </c>
      <c r="F33" s="1">
        <f>F31/D31</f>
        <v>4.0742906031655499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86.986190476190473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79.42217391304348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280.52</v>
      </c>
      <c r="E41" s="1">
        <f>E31*E40</f>
        <v>382.14</v>
      </c>
      <c r="F41" s="1">
        <f>F31*F40</f>
        <v>1142.92</v>
      </c>
      <c r="G41" s="1"/>
    </row>
    <row r="42" spans="1:7" x14ac:dyDescent="0.25">
      <c r="A42" s="1"/>
      <c r="B42" s="3" t="s">
        <v>54</v>
      </c>
      <c r="C42" s="1"/>
      <c r="D42" s="1">
        <f>D41+E41+F41</f>
        <v>1805.58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15.536281970336402</v>
      </c>
      <c r="E43" s="1">
        <f>E41*100/D42</f>
        <v>21.164390389791645</v>
      </c>
      <c r="F43" s="1">
        <f>F41*100/D42</f>
        <v>63.299327639871954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workbookViewId="0">
      <selection activeCell="A17" sqref="A17:XFD17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23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" customHeight="1" thickBot="1" x14ac:dyDescent="0.3">
      <c r="A4" s="25"/>
      <c r="B4" s="67" t="s">
        <v>87</v>
      </c>
      <c r="C4" s="68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5.75" customHeight="1" thickBot="1" x14ac:dyDescent="0.3">
      <c r="A5" s="1"/>
      <c r="B5" s="67" t="s">
        <v>94</v>
      </c>
      <c r="C5" s="68">
        <v>200</v>
      </c>
      <c r="D5" s="19">
        <v>0.23</v>
      </c>
      <c r="E5" s="19">
        <v>0.05</v>
      </c>
      <c r="F5" s="19">
        <v>11.45</v>
      </c>
      <c r="G5" s="29">
        <v>46.66</v>
      </c>
    </row>
    <row r="6" spans="1:8" ht="16.5" thickBot="1" x14ac:dyDescent="0.3">
      <c r="A6" s="1"/>
      <c r="B6" s="42" t="s">
        <v>104</v>
      </c>
      <c r="C6" s="69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G7*65/G29</f>
        <v>18.778257151245164</v>
      </c>
    </row>
    <row r="10" spans="1:8" x14ac:dyDescent="0.25">
      <c r="A10" s="1"/>
      <c r="B10" s="143" t="s">
        <v>65</v>
      </c>
      <c r="C10" s="154"/>
      <c r="D10" s="154"/>
      <c r="E10" s="154"/>
      <c r="F10" s="155"/>
      <c r="G10" s="1">
        <f>G7*75/G29</f>
        <v>21.667219789898269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93" t="s">
        <v>137</v>
      </c>
      <c r="C12" s="79">
        <v>50</v>
      </c>
      <c r="D12" s="80">
        <v>1.8</v>
      </c>
      <c r="E12" s="80">
        <v>5.0999999999999996</v>
      </c>
      <c r="F12" s="80">
        <v>9.5</v>
      </c>
      <c r="G12" s="80">
        <v>89.7</v>
      </c>
    </row>
    <row r="13" spans="1:8" ht="16.5" thickBot="1" x14ac:dyDescent="0.3">
      <c r="A13" s="1"/>
      <c r="B13" s="93" t="s">
        <v>105</v>
      </c>
      <c r="C13" s="88">
        <v>75</v>
      </c>
      <c r="D13" s="82">
        <v>10.35</v>
      </c>
      <c r="E13" s="82">
        <v>31.2</v>
      </c>
      <c r="F13" s="109">
        <v>9.4499999999999993</v>
      </c>
      <c r="G13" s="82">
        <v>360</v>
      </c>
    </row>
    <row r="14" spans="1:8" ht="16.5" thickBot="1" x14ac:dyDescent="0.3">
      <c r="A14" s="1"/>
      <c r="B14" s="86" t="s">
        <v>75</v>
      </c>
      <c r="C14" s="90">
        <v>150</v>
      </c>
      <c r="D14" s="82">
        <v>2.1</v>
      </c>
      <c r="E14" s="82">
        <v>4.05</v>
      </c>
      <c r="F14" s="82">
        <v>22.35</v>
      </c>
      <c r="G14" s="109">
        <v>100</v>
      </c>
    </row>
    <row r="15" spans="1:8" ht="16.5" thickBot="1" x14ac:dyDescent="0.3">
      <c r="A15" s="1"/>
      <c r="B15" s="83" t="s">
        <v>116</v>
      </c>
      <c r="C15" s="90">
        <v>200</v>
      </c>
      <c r="D15" s="82">
        <v>0.2</v>
      </c>
      <c r="E15" s="82">
        <v>0.1</v>
      </c>
      <c r="F15" s="82">
        <v>16.8</v>
      </c>
      <c r="G15" s="82">
        <v>56</v>
      </c>
    </row>
    <row r="16" spans="1:8" ht="16.5" thickBot="1" x14ac:dyDescent="0.3">
      <c r="A16" s="1"/>
      <c r="B16" s="86" t="s">
        <v>63</v>
      </c>
      <c r="C16" s="97">
        <v>30</v>
      </c>
      <c r="D16" s="82">
        <v>1.98</v>
      </c>
      <c r="E16" s="82">
        <v>0.36</v>
      </c>
      <c r="F16" s="82">
        <v>10.26</v>
      </c>
      <c r="G16" s="82">
        <v>54.3</v>
      </c>
    </row>
    <row r="17" spans="1:7" ht="16.5" thickBot="1" x14ac:dyDescent="0.3">
      <c r="A17" s="1"/>
      <c r="B17" s="83" t="s">
        <v>133</v>
      </c>
      <c r="C17" s="90">
        <v>200</v>
      </c>
      <c r="D17" s="80">
        <v>1.8</v>
      </c>
      <c r="E17" s="80">
        <v>0.4</v>
      </c>
      <c r="F17" s="80">
        <v>16.2</v>
      </c>
      <c r="G17" s="80">
        <v>166.4</v>
      </c>
    </row>
    <row r="18" spans="1:7" x14ac:dyDescent="0.25">
      <c r="A18" s="1"/>
      <c r="B18" s="3" t="s">
        <v>10</v>
      </c>
      <c r="C18" s="1"/>
      <c r="D18" s="1">
        <f>SUM(D12:D17)</f>
        <v>18.23</v>
      </c>
      <c r="E18" s="1">
        <f>SUM(E12:E17)</f>
        <v>41.209999999999994</v>
      </c>
      <c r="F18" s="1">
        <f>SUM(F12:F17)</f>
        <v>84.56</v>
      </c>
      <c r="G18" s="1">
        <f>SUM(G12:G17)</f>
        <v>826.4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2.2605595172792099</v>
      </c>
      <c r="F19" s="1">
        <f>F18/D18</f>
        <v>4.6385079539221064</v>
      </c>
      <c r="G19" s="1"/>
    </row>
    <row r="20" spans="1:7" x14ac:dyDescent="0.25">
      <c r="A20" s="1"/>
      <c r="B20" s="143" t="s">
        <v>64</v>
      </c>
      <c r="C20" s="154"/>
      <c r="D20" s="154"/>
      <c r="E20" s="154"/>
      <c r="F20" s="155"/>
      <c r="G20" s="1">
        <f>G18*65/G29</f>
        <v>34.282577894642792</v>
      </c>
    </row>
    <row r="21" spans="1:7" x14ac:dyDescent="0.25">
      <c r="A21" s="1"/>
      <c r="B21" s="143" t="s">
        <v>65</v>
      </c>
      <c r="C21" s="154"/>
      <c r="D21" s="154"/>
      <c r="E21" s="154"/>
      <c r="F21" s="155"/>
      <c r="G21" s="1">
        <f>G18*75/G29</f>
        <v>39.556820647664757</v>
      </c>
    </row>
    <row r="22" spans="1:7" ht="15.75" thickBot="1" x14ac:dyDescent="0.3">
      <c r="A22" s="1"/>
      <c r="B22" s="23" t="s">
        <v>13</v>
      </c>
      <c r="C22" s="24"/>
      <c r="D22" s="24"/>
      <c r="E22" s="24"/>
      <c r="F22" s="24"/>
      <c r="G22" s="24"/>
    </row>
    <row r="23" spans="1:7" ht="16.5" thickBot="1" x14ac:dyDescent="0.3">
      <c r="A23" s="30"/>
      <c r="B23" s="131" t="s">
        <v>123</v>
      </c>
      <c r="C23" s="79">
        <v>75</v>
      </c>
      <c r="D23" s="132">
        <v>8.4</v>
      </c>
      <c r="E23" s="132">
        <v>4.9000000000000004</v>
      </c>
      <c r="F23" s="132">
        <v>29.7</v>
      </c>
      <c r="G23" s="132">
        <v>163</v>
      </c>
    </row>
    <row r="24" spans="1:7" ht="16.5" thickBot="1" x14ac:dyDescent="0.3">
      <c r="A24" s="30"/>
      <c r="B24" s="86" t="s">
        <v>83</v>
      </c>
      <c r="C24" s="107">
        <v>200</v>
      </c>
      <c r="D24" s="133">
        <v>4.2</v>
      </c>
      <c r="E24" s="133">
        <v>4</v>
      </c>
      <c r="F24" s="133">
        <v>18</v>
      </c>
      <c r="G24" s="133">
        <v>124.8</v>
      </c>
    </row>
    <row r="25" spans="1:7" x14ac:dyDescent="0.25">
      <c r="A25" s="1"/>
      <c r="B25" s="3" t="s">
        <v>10</v>
      </c>
      <c r="C25" s="1"/>
      <c r="D25" s="1">
        <f>SUM(D23:D24)</f>
        <v>12.600000000000001</v>
      </c>
      <c r="E25" s="1">
        <f>SUM(E23:E24)</f>
        <v>8.9</v>
      </c>
      <c r="F25" s="1">
        <f>SUM(F23:F24)</f>
        <v>47.7</v>
      </c>
      <c r="G25" s="1">
        <f>SUM(G23:G24)</f>
        <v>287.8</v>
      </c>
    </row>
    <row r="26" spans="1:7" x14ac:dyDescent="0.25">
      <c r="A26" s="1"/>
      <c r="B26" s="3" t="s">
        <v>11</v>
      </c>
      <c r="C26" s="1"/>
      <c r="D26" s="1">
        <v>1</v>
      </c>
      <c r="E26" s="1">
        <f>E25/D25</f>
        <v>0.70634920634920628</v>
      </c>
      <c r="F26" s="1">
        <f>F25/D25</f>
        <v>3.7857142857142856</v>
      </c>
      <c r="G26" s="1"/>
    </row>
    <row r="27" spans="1:7" x14ac:dyDescent="0.25">
      <c r="A27" s="1"/>
      <c r="B27" s="143" t="s">
        <v>64</v>
      </c>
      <c r="C27" s="154"/>
      <c r="D27" s="154"/>
      <c r="E27" s="154"/>
      <c r="F27" s="155"/>
      <c r="G27" s="1">
        <f>G25*65/G29</f>
        <v>11.939164954112046</v>
      </c>
    </row>
    <row r="28" spans="1:7" x14ac:dyDescent="0.25">
      <c r="A28" s="1"/>
      <c r="B28" s="143" t="s">
        <v>65</v>
      </c>
      <c r="C28" s="154"/>
      <c r="D28" s="154"/>
      <c r="E28" s="154"/>
      <c r="F28" s="155"/>
      <c r="G28" s="1">
        <f>G25*75/G29</f>
        <v>13.775959562436977</v>
      </c>
    </row>
    <row r="29" spans="1:7" x14ac:dyDescent="0.25">
      <c r="A29" s="1"/>
      <c r="B29" s="3" t="s">
        <v>14</v>
      </c>
      <c r="C29" s="1"/>
      <c r="D29" s="1">
        <f>D7+D18+D25</f>
        <v>39.19</v>
      </c>
      <c r="E29" s="1">
        <f>E7+E18+E25</f>
        <v>60.649999999999991</v>
      </c>
      <c r="F29" s="1">
        <f>F7+F18+F25</f>
        <v>184.61</v>
      </c>
      <c r="G29" s="1">
        <f>G7+G18+G25</f>
        <v>1566.86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3" t="s">
        <v>11</v>
      </c>
      <c r="C31" s="1"/>
      <c r="D31" s="1">
        <v>1</v>
      </c>
      <c r="E31" s="1">
        <f>E29/D29</f>
        <v>1.5475886705792292</v>
      </c>
      <c r="F31" s="1">
        <f>F29/D29</f>
        <v>4.7106404695075277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46" t="s">
        <v>16</v>
      </c>
      <c r="C33" s="147"/>
      <c r="D33" s="147"/>
      <c r="E33" s="147"/>
      <c r="F33" s="148"/>
      <c r="G33" s="152">
        <f>G29*100/2100</f>
        <v>74.612380952380946</v>
      </c>
    </row>
    <row r="34" spans="1:7" x14ac:dyDescent="0.25">
      <c r="A34" s="1"/>
      <c r="B34" s="149"/>
      <c r="C34" s="150"/>
      <c r="D34" s="150"/>
      <c r="E34" s="150"/>
      <c r="F34" s="151"/>
      <c r="G34" s="153"/>
    </row>
    <row r="35" spans="1:7" x14ac:dyDescent="0.25">
      <c r="A35" s="1"/>
      <c r="B35" s="146" t="s">
        <v>15</v>
      </c>
      <c r="C35" s="147"/>
      <c r="D35" s="147"/>
      <c r="E35" s="147"/>
      <c r="F35" s="148"/>
      <c r="G35" s="152">
        <f>G29*100/2300</f>
        <v>68.124347826086961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B37" s="3" t="s">
        <v>51</v>
      </c>
      <c r="C37" s="3"/>
      <c r="D37" s="3"/>
      <c r="E37" s="3"/>
      <c r="F37" s="3"/>
      <c r="G37" s="3"/>
    </row>
    <row r="38" spans="1:7" x14ac:dyDescent="0.25">
      <c r="B38" s="3" t="s">
        <v>52</v>
      </c>
      <c r="C38" s="1"/>
      <c r="D38" s="1">
        <v>4</v>
      </c>
      <c r="E38" s="1">
        <v>9</v>
      </c>
      <c r="F38" s="1">
        <v>4</v>
      </c>
      <c r="G38" s="1"/>
    </row>
    <row r="39" spans="1:7" x14ac:dyDescent="0.25">
      <c r="B39" s="3" t="s">
        <v>53</v>
      </c>
      <c r="C39" s="1"/>
      <c r="D39" s="1">
        <f>D29*D38</f>
        <v>156.76</v>
      </c>
      <c r="E39" s="1">
        <f>E29*E38</f>
        <v>545.84999999999991</v>
      </c>
      <c r="F39" s="1">
        <f>F29*F38</f>
        <v>738.44</v>
      </c>
      <c r="G39" s="1"/>
    </row>
    <row r="40" spans="1:7" x14ac:dyDescent="0.25">
      <c r="B40" s="3" t="s">
        <v>54</v>
      </c>
      <c r="C40" s="1"/>
      <c r="D40" s="1">
        <f>D39+E39+F39</f>
        <v>1441.05</v>
      </c>
      <c r="E40" s="1"/>
      <c r="F40" s="1"/>
      <c r="G40" s="1"/>
    </row>
    <row r="41" spans="1:7" ht="30" x14ac:dyDescent="0.25">
      <c r="B41" s="4" t="s">
        <v>55</v>
      </c>
      <c r="C41" s="1"/>
      <c r="D41" s="1">
        <f>D39*100/D40</f>
        <v>10.878179105513341</v>
      </c>
      <c r="E41" s="1">
        <f>E39*100/D40</f>
        <v>37.878630165504319</v>
      </c>
      <c r="F41" s="1">
        <f>F39*100/D40</f>
        <v>51.243190728982341</v>
      </c>
      <c r="G41" s="1"/>
    </row>
    <row r="42" spans="1:7" ht="30" x14ac:dyDescent="0.25">
      <c r="B42" s="4" t="s">
        <v>56</v>
      </c>
      <c r="C42" s="1"/>
      <c r="D42" s="3" t="s">
        <v>57</v>
      </c>
      <c r="E42" s="3" t="s">
        <v>58</v>
      </c>
      <c r="F42" s="3" t="s">
        <v>59</v>
      </c>
      <c r="G42" s="1"/>
    </row>
    <row r="44" spans="1:7" ht="15" customHeight="1" x14ac:dyDescent="0.25"/>
    <row r="46" spans="1:7" ht="15" customHeight="1" x14ac:dyDescent="0.25"/>
  </sheetData>
  <mergeCells count="12">
    <mergeCell ref="B35:F36"/>
    <mergeCell ref="G35:G36"/>
    <mergeCell ref="B21:F21"/>
    <mergeCell ref="B27:F27"/>
    <mergeCell ref="B28:F28"/>
    <mergeCell ref="B33:F34"/>
    <mergeCell ref="G33:G34"/>
    <mergeCell ref="B20:F20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"/>
  <sheetViews>
    <sheetView workbookViewId="0">
      <selection activeCell="G15" sqref="G15"/>
    </sheetView>
  </sheetViews>
  <sheetFormatPr defaultRowHeight="15" x14ac:dyDescent="0.25"/>
  <cols>
    <col min="1" max="1" width="5.28515625" customWidth="1"/>
    <col min="2" max="2" width="33.710937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24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.75" x14ac:dyDescent="0.25">
      <c r="A4" s="30"/>
      <c r="B4" s="48" t="s">
        <v>106</v>
      </c>
      <c r="C4" s="44" t="s">
        <v>102</v>
      </c>
      <c r="D4" s="75">
        <v>19.25</v>
      </c>
      <c r="E4" s="75">
        <v>4.87</v>
      </c>
      <c r="F4" s="75">
        <v>13.75</v>
      </c>
      <c r="G4" s="75">
        <v>177</v>
      </c>
    </row>
    <row r="5" spans="1:8" ht="16.5" thickBot="1" x14ac:dyDescent="0.3">
      <c r="A5" s="1"/>
      <c r="B5" s="70" t="s">
        <v>107</v>
      </c>
      <c r="C5" s="55">
        <v>150</v>
      </c>
      <c r="D5" s="18">
        <v>3.45</v>
      </c>
      <c r="E5" s="18">
        <v>4.2</v>
      </c>
      <c r="F5" s="18">
        <v>36.299999999999997</v>
      </c>
      <c r="G5" s="18">
        <v>196.5</v>
      </c>
    </row>
    <row r="6" spans="1:8" ht="17.25" customHeight="1" thickBot="1" x14ac:dyDescent="0.3">
      <c r="A6" s="1"/>
      <c r="B6" s="48" t="s">
        <v>73</v>
      </c>
      <c r="C6" s="71">
        <v>200</v>
      </c>
      <c r="D6" s="19">
        <v>1.4</v>
      </c>
      <c r="E6" s="19">
        <v>1</v>
      </c>
      <c r="F6" s="19">
        <v>15</v>
      </c>
      <c r="G6" s="19">
        <v>78</v>
      </c>
    </row>
    <row r="7" spans="1:8" ht="16.5" thickBot="1" x14ac:dyDescent="0.3">
      <c r="A7" s="1"/>
      <c r="B7" s="70" t="s">
        <v>63</v>
      </c>
      <c r="C7" s="41">
        <v>30</v>
      </c>
      <c r="D7" s="18">
        <v>1.98</v>
      </c>
      <c r="E7" s="18">
        <v>0.36</v>
      </c>
      <c r="F7" s="18">
        <v>10.26</v>
      </c>
      <c r="G7" s="18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19.611199923647732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22.628307604208921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138</v>
      </c>
      <c r="C13" s="79">
        <v>50</v>
      </c>
      <c r="D13" s="80">
        <v>1.6</v>
      </c>
      <c r="E13" s="80">
        <v>1.9</v>
      </c>
      <c r="F13" s="80">
        <v>8.4</v>
      </c>
      <c r="G13" s="80">
        <v>132.4</v>
      </c>
    </row>
    <row r="14" spans="1:8" ht="32.25" thickBot="1" x14ac:dyDescent="0.3">
      <c r="A14" s="1"/>
      <c r="B14" s="83" t="s">
        <v>144</v>
      </c>
      <c r="C14" s="97">
        <v>50</v>
      </c>
      <c r="D14" s="80">
        <v>9.3000000000000007</v>
      </c>
      <c r="E14" s="80">
        <v>12.9</v>
      </c>
      <c r="F14" s="80">
        <v>2.5</v>
      </c>
      <c r="G14" s="80">
        <v>184</v>
      </c>
    </row>
    <row r="15" spans="1:8" ht="15.75" x14ac:dyDescent="0.25">
      <c r="A15" s="1"/>
      <c r="B15" s="121" t="s">
        <v>79</v>
      </c>
      <c r="C15" s="107">
        <v>150</v>
      </c>
      <c r="D15" s="134">
        <v>3</v>
      </c>
      <c r="E15" s="134">
        <v>3</v>
      </c>
      <c r="F15" s="134">
        <v>14.6</v>
      </c>
      <c r="G15" s="135">
        <v>97</v>
      </c>
    </row>
    <row r="16" spans="1:8" ht="16.5" thickBot="1" x14ac:dyDescent="0.3">
      <c r="A16" s="1"/>
      <c r="B16" s="83" t="s">
        <v>86</v>
      </c>
      <c r="C16" s="119">
        <v>200</v>
      </c>
      <c r="D16" s="85">
        <v>0.16</v>
      </c>
      <c r="E16" s="85">
        <v>0.14000000000000001</v>
      </c>
      <c r="F16" s="85">
        <v>17.18</v>
      </c>
      <c r="G16" s="85">
        <v>76.14</v>
      </c>
    </row>
    <row r="17" spans="1:7" ht="16.5" thickBot="1" x14ac:dyDescent="0.3">
      <c r="A17" s="1"/>
      <c r="B17" s="86" t="s">
        <v>63</v>
      </c>
      <c r="C17" s="90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83" t="s">
        <v>117</v>
      </c>
      <c r="C18" s="90">
        <v>60</v>
      </c>
      <c r="D18" s="80">
        <v>4.9800000000000004</v>
      </c>
      <c r="E18" s="80">
        <v>5.28</v>
      </c>
      <c r="F18" s="80">
        <v>45.36</v>
      </c>
      <c r="G18" s="80">
        <v>250.8</v>
      </c>
    </row>
    <row r="19" spans="1:7" ht="16.5" thickBot="1" x14ac:dyDescent="0.3">
      <c r="A19" s="1"/>
      <c r="B19" s="83" t="s">
        <v>130</v>
      </c>
      <c r="C19" s="90">
        <v>150</v>
      </c>
      <c r="D19" s="80">
        <v>0.6</v>
      </c>
      <c r="E19" s="80">
        <v>0.6</v>
      </c>
      <c r="F19" s="80">
        <v>14.7</v>
      </c>
      <c r="G19" s="80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36.238457684140201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41.813605020161766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9.5" customHeight="1" x14ac:dyDescent="0.25">
      <c r="A25" s="1"/>
      <c r="B25" s="93" t="s">
        <v>81</v>
      </c>
      <c r="C25" s="115">
        <v>45</v>
      </c>
      <c r="D25" s="139">
        <v>7.1</v>
      </c>
      <c r="E25" s="139">
        <v>9.1999999999999993</v>
      </c>
      <c r="F25" s="139">
        <v>8.8000000000000007</v>
      </c>
      <c r="G25" s="139">
        <v>146</v>
      </c>
    </row>
    <row r="26" spans="1:7" ht="15.75" x14ac:dyDescent="0.25">
      <c r="A26" s="1"/>
      <c r="B26" s="93" t="s">
        <v>124</v>
      </c>
      <c r="C26" s="140">
        <v>200</v>
      </c>
      <c r="D26" s="141">
        <v>0.6</v>
      </c>
      <c r="E26" s="141">
        <v>0.2</v>
      </c>
      <c r="F26" s="141">
        <v>20</v>
      </c>
      <c r="G26" s="141">
        <v>90</v>
      </c>
    </row>
    <row r="27" spans="1:7" x14ac:dyDescent="0.25">
      <c r="A27" s="1"/>
      <c r="B27" s="3" t="s">
        <v>10</v>
      </c>
      <c r="C27" s="1"/>
      <c r="D27" s="1">
        <f>SUM(D25:D26)</f>
        <v>7.6999999999999993</v>
      </c>
      <c r="E27" s="1">
        <f>SUM(E25:E26)</f>
        <v>9.3999999999999986</v>
      </c>
      <c r="F27" s="1">
        <f>SUM(F25:F26)</f>
        <v>28.8</v>
      </c>
      <c r="G27" s="1">
        <f>SUM(G25:G26)</f>
        <v>236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1.2207792207792207</v>
      </c>
      <c r="F28" s="1">
        <f>F27/D27</f>
        <v>3.7402597402597406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9.1503423922120692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10.558087375629311</v>
      </c>
    </row>
    <row r="31" spans="1:7" x14ac:dyDescent="0.25">
      <c r="A31" s="1"/>
      <c r="B31" s="3" t="s">
        <v>14</v>
      </c>
      <c r="C31" s="1"/>
      <c r="D31" s="1">
        <f>D8+D20+D27</f>
        <v>55.400000000000006</v>
      </c>
      <c r="E31" s="1">
        <f>E8+E20+E27</f>
        <v>44.01</v>
      </c>
      <c r="F31" s="1">
        <f>F8+F20+F27</f>
        <v>217.11</v>
      </c>
      <c r="G31" s="1">
        <f>G8+G20+G27</f>
        <v>1676.4399999999998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0.79440433212996375</v>
      </c>
      <c r="F33" s="1">
        <f>F31/D31</f>
        <v>3.9189530685920575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79.830476190476176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72.888695652173894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221.60000000000002</v>
      </c>
      <c r="E41" s="1">
        <f>E31*E40</f>
        <v>396.09</v>
      </c>
      <c r="F41" s="1">
        <f>F31*F40</f>
        <v>868.44</v>
      </c>
      <c r="G41" s="1"/>
    </row>
    <row r="42" spans="1:7" x14ac:dyDescent="0.25">
      <c r="A42" s="1"/>
      <c r="B42" s="3" t="s">
        <v>54</v>
      </c>
      <c r="C42" s="1"/>
      <c r="D42" s="1">
        <f>D41+E41+F41</f>
        <v>1486.13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14.91121234346928</v>
      </c>
      <c r="E43" s="1">
        <f>E41*100/D42</f>
        <v>26.652446286664016</v>
      </c>
      <c r="F43" s="1">
        <f>F41*100/D42</f>
        <v>58.436341369866696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2024-12-26T06:31:32Z</dcterms:modified>
</cp:coreProperties>
</file>